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8" sheetId="4" r:id="rId1"/>
    <sheet name="Лист1" sheetId="1" r:id="rId2"/>
    <sheet name="Лист2" sheetId="2" r:id="rId3"/>
    <sheet name="Лист3" sheetId="3" r:id="rId4"/>
  </sheets>
  <definedNames>
    <definedName name="_xlnm.Print_Area" localSheetId="0">'2018'!$A$1:$E$46</definedName>
  </definedNames>
  <calcPr calcId="124519"/>
</workbook>
</file>

<file path=xl/calcChain.xml><?xml version="1.0" encoding="utf-8"?>
<calcChain xmlns="http://schemas.openxmlformats.org/spreadsheetml/2006/main">
  <c r="E46" i="4"/>
  <c r="E43"/>
  <c r="E42"/>
  <c r="E41"/>
  <c r="E40"/>
  <c r="E39"/>
  <c r="E38"/>
  <c r="E37"/>
  <c r="E36"/>
  <c r="E35"/>
  <c r="E34"/>
  <c r="E33"/>
  <c r="E32"/>
  <c r="E31"/>
  <c r="E30"/>
  <c r="E29"/>
  <c r="E23"/>
  <c r="E22"/>
  <c r="E21"/>
  <c r="E20"/>
  <c r="E18"/>
  <c r="E17"/>
  <c r="E16"/>
  <c r="E15"/>
  <c r="E14"/>
  <c r="E13"/>
  <c r="E12"/>
  <c r="E11"/>
  <c r="E10"/>
  <c r="E9"/>
  <c r="D16"/>
  <c r="D18"/>
  <c r="D21"/>
  <c r="D32"/>
  <c r="D44"/>
  <c r="D42"/>
  <c r="D37"/>
  <c r="D36"/>
  <c r="D34"/>
  <c r="C21"/>
  <c r="C32"/>
  <c r="C34"/>
  <c r="C31"/>
  <c r="C37"/>
  <c r="C36"/>
  <c r="C40"/>
  <c r="C42"/>
  <c r="C39"/>
  <c r="C30"/>
  <c r="C29"/>
  <c r="C9"/>
  <c r="C11"/>
  <c r="C13"/>
  <c r="C16"/>
  <c r="C18"/>
  <c r="C24"/>
  <c r="C27"/>
  <c r="C8"/>
  <c r="C46"/>
  <c r="D31" l="1"/>
  <c r="C44"/>
  <c r="D9"/>
  <c r="D11"/>
  <c r="D13"/>
  <c r="D8"/>
  <c r="E8"/>
  <c r="D40"/>
  <c r="D39"/>
  <c r="D30" l="1"/>
  <c r="D29" l="1"/>
  <c r="D46" l="1"/>
  <c r="E26"/>
  <c r="D26"/>
  <c r="E25"/>
  <c r="D25"/>
  <c r="E24"/>
  <c r="D24"/>
  <c r="E19"/>
  <c r="D19"/>
  <c r="D28"/>
  <c r="E28"/>
  <c r="E27"/>
  <c r="D27"/>
</calcChain>
</file>

<file path=xl/comments1.xml><?xml version="1.0" encoding="utf-8"?>
<comments xmlns="http://schemas.openxmlformats.org/spreadsheetml/2006/main">
  <authors>
    <author>Автор</author>
  </authors>
  <commentList>
    <comment ref="B22" authorId="0">
      <text>
        <r>
          <rPr>
            <b/>
            <sz val="8"/>
            <color indexed="81"/>
            <rFont val="Tahoma"/>
            <charset val="204"/>
          </rPr>
          <t xml:space="preserve">Автор:
</t>
        </r>
      </text>
    </comment>
    <comment ref="B23" authorId="0">
      <text>
        <r>
          <rPr>
            <b/>
            <sz val="8"/>
            <color indexed="81"/>
            <rFont val="Tahoma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<sst xmlns="http://schemas.openxmlformats.org/spreadsheetml/2006/main" count="87" uniqueCount="86">
  <si>
    <t>ВСЕГО ДОХОДОВ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</si>
  <si>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</si>
  <si>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</si>
  <si>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</si>
  <si>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</si>
  <si>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Прочие субсидии бюджетам сельских поселений</t>
  </si>
  <si>
    <t>Прочие субсидии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</si>
  <si>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</si>
  <si>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</si>
  <si>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</si>
  <si>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</si>
  <si>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</si>
  <si>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</si>
  <si>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</si>
  <si>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</si>
  <si>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</si>
  <si>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</si>
  <si>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</si>
  <si>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</si>
  <si>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</si>
  <si>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</si>
  <si>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</si>
  <si>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</si>
  <si>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</si>
  <si>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</si>
  <si>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</si>
  <si>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</si>
  <si>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</si>
  <si>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</si>
  <si>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</si>
  <si>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</si>
  <si>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</si>
  <si>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</si>
  <si>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</si>
  <si>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</si>
  <si>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</si>
  <si>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</si>
  <si>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</si>
  <si>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тыс. руб.</t>
  </si>
  <si>
    <t>000 2 00 00000 00 0000 000</t>
  </si>
  <si>
    <t>000 2 02 00000 00 0000 000</t>
  </si>
  <si>
    <t>000 2 02 15001 00 0000 151</t>
  </si>
  <si>
    <t>000 2 02 30000 00 0000 151</t>
  </si>
  <si>
    <t>000 2 02 35118 00 0000 151</t>
  </si>
  <si>
    <t>000 2 02 30024 00 0000 151</t>
  </si>
  <si>
    <t>000 1 13 01000 00 0000 130</t>
  </si>
  <si>
    <t>000 2 02 10000 00 0000 151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</si>
  <si>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</si>
  <si>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</si>
  <si>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</si>
  <si>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</si>
  <si>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</si>
  <si>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План на 2018 год</t>
  </si>
  <si>
    <t>000 1 11 05000 00 0000 120</t>
  </si>
  <si>
    <t xml:space="preserve">Доходы от оказания платных услуг (работ)     </t>
  </si>
  <si>
    <t>Прочие доходы от компенсации затрат бюджетов сельских поселений</t>
  </si>
  <si>
    <t>000 1 13 02000 00 0000 130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</si>
  <si>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</si>
  <si>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</si>
  <si>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</si>
  <si>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</si>
  <si>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</si>
  <si>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       ПРОЧИЕ НЕНАЛОГОВЫЕ ДОХОДЫ</t>
  </si>
  <si>
    <t>000 1 17 00000 00 0000 000</t>
  </si>
  <si>
    <t xml:space="preserve">         Невыясненные поступления, зачисляемые в бюджеты поселений</t>
  </si>
  <si>
    <t>000 1 17 01050 13 0000 180</t>
  </si>
  <si>
    <t>Дотации бюджетам на поддержку мер по обеспечению сбалансированности бюджетов</t>
  </si>
  <si>
    <t>000 2 02 15002 00 0000 151</t>
  </si>
  <si>
    <t>Субсидии бюджетам бюджетной системы Российской Федерации (межбюджетные субсидии)</t>
  </si>
  <si>
    <t>000 2 02 20000 00 0000 151</t>
  </si>
  <si>
    <t>Дотации бюджетам сельских поселений на поддержку мер по обеспечению сбалансированности бюджетов</t>
  </si>
  <si>
    <t>000 2 02 15001 10 0000 151</t>
  </si>
  <si>
    <t>000 2 02 15002 10 0000 151</t>
  </si>
  <si>
    <t>000 2 02 35118 10 0000 151</t>
  </si>
  <si>
    <t>000 2 02 30024 10 0000 151</t>
  </si>
  <si>
    <t>000 2 02 29999 10 0000 151</t>
  </si>
  <si>
    <t>000 2 02 29999 00 0000 151</t>
  </si>
  <si>
    <t>000 2 07 00000 00 0000 151</t>
  </si>
  <si>
    <t>000 2 07 05030 10 0000 151</t>
  </si>
  <si>
    <t>ПРОЧИЕ БЕЗВОЗМЕЗДНЫЕ ПОСТУПЛЕНИЯ</t>
  </si>
  <si>
    <t xml:space="preserve">Прочие безвозмездные поступления в бюджет сельских поселений </t>
  </si>
  <si>
    <t>Исполнение за 1 квартл 2018 года</t>
  </si>
  <si>
    <t>% исполнения</t>
  </si>
  <si>
    <t>-</t>
  </si>
  <si>
    <t>Отчет об исполнении доходов бюджета Речушинского муниципального образования 
по кодам классификации доходов бюджетов за 1 квартал 2018 года</t>
  </si>
  <si>
    <t>Приложение № 1                                                         к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квартал 2018 года" 
от  "   28   " апреля    2018 г. №28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</si>
</sst>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Book Antiqua"/>
      <family val="1"/>
      <charset val="204"/>
    </font>
    <font>
      <b/>
      <sz val="9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charset val="204"/>
    </font>
    <font>
      <b/>
      <sz val="10"/>
      <color indexed="12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9"/>
      <color indexed="12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</cellStyleXfs>
  <cellXfs count="88">
    <xf numFmtId="0" fontId="0" fillId="0" borderId="0" xfId="0"/>
    <xf numFmtId="0" fontId="2" fillId="0" borderId="0" xfId="11" applyFont="1" applyAlignment="1">
      <alignment vertical="center"/>
    </xf>
    <xf numFmtId="0" fontId="3" fillId="0" borderId="0" xfId="8" applyFont="1" applyAlignment="1">
      <alignment vertical="center"/>
    </xf>
    <xf numFmtId="0" fontId="5" fillId="0" borderId="0" xfId="5" applyFont="1" applyAlignment="1">
      <alignment vertical="center"/>
    </xf>
    <xf numFmtId="49" fontId="8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 wrapText="1" indent="2"/>
    </xf>
    <xf numFmtId="49" fontId="10" fillId="0" borderId="1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left" vertical="center" wrapText="1" indent="2"/>
    </xf>
    <xf numFmtId="0" fontId="9" fillId="0" borderId="1" xfId="1" applyFont="1" applyFill="1" applyBorder="1" applyAlignment="1">
      <alignment horizontal="left" vertical="center" wrapText="1" indent="2"/>
    </xf>
    <xf numFmtId="0" fontId="9" fillId="2" borderId="1" xfId="1" applyFont="1" applyFill="1" applyBorder="1" applyAlignment="1">
      <alignment horizontal="left" vertical="center" wrapText="1" indent="1"/>
    </xf>
    <xf numFmtId="0" fontId="9" fillId="0" borderId="1" xfId="1" applyFont="1" applyBorder="1" applyAlignment="1">
      <alignment horizontal="left" vertical="center" wrapText="1" indent="2"/>
    </xf>
    <xf numFmtId="1" fontId="10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9" fillId="2" borderId="1" xfId="5" applyNumberFormat="1" applyFont="1" applyFill="1" applyBorder="1" applyAlignment="1" applyProtection="1">
      <alignment horizontal="left" vertical="center" wrapText="1" indent="1"/>
      <protection hidden="1"/>
    </xf>
    <xf numFmtId="0" fontId="11" fillId="2" borderId="1" xfId="1" applyFont="1" applyFill="1" applyBorder="1" applyAlignment="1">
      <alignment vertical="center" wrapText="1"/>
    </xf>
    <xf numFmtId="0" fontId="5" fillId="0" borderId="0" xfId="11" applyFont="1" applyAlignment="1">
      <alignment vertical="center"/>
    </xf>
    <xf numFmtId="49" fontId="8" fillId="0" borderId="1" xfId="13" applyNumberFormat="1" applyFont="1" applyBorder="1" applyAlignment="1">
      <alignment horizontal="center" vertical="center"/>
    </xf>
    <xf numFmtId="0" fontId="9" fillId="2" borderId="1" xfId="11" applyNumberFormat="1" applyFont="1" applyFill="1" applyBorder="1" applyAlignment="1" applyProtection="1">
      <alignment horizontal="left" vertical="center" wrapText="1" indent="1"/>
      <protection hidden="1"/>
    </xf>
    <xf numFmtId="0" fontId="9" fillId="2" borderId="1" xfId="13" applyFont="1" applyFill="1" applyBorder="1" applyAlignment="1">
      <alignment horizontal="left" vertical="center" indent="1"/>
    </xf>
    <xf numFmtId="49" fontId="9" fillId="2" borderId="1" xfId="14" applyNumberFormat="1" applyFont="1" applyFill="1" applyBorder="1" applyAlignment="1">
      <alignment horizontal="left" vertical="center" wrapText="1" indent="1"/>
    </xf>
    <xf numFmtId="4" fontId="2" fillId="0" borderId="0" xfId="11" applyNumberFormat="1" applyFont="1" applyAlignment="1">
      <alignment vertical="center"/>
    </xf>
    <xf numFmtId="0" fontId="4" fillId="3" borderId="1" xfId="5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11" applyFont="1" applyFill="1" applyAlignment="1" applyProtection="1">
      <alignment vertical="center"/>
      <protection hidden="1"/>
    </xf>
    <xf numFmtId="0" fontId="15" fillId="0" borderId="0" xfId="2" applyNumberFormat="1" applyFont="1" applyFill="1" applyAlignment="1" applyProtection="1">
      <alignment horizontal="center" vertical="center" wrapText="1"/>
      <protection hidden="1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14" fillId="0" borderId="0" xfId="11" applyFont="1" applyAlignment="1" applyProtection="1">
      <alignment vertical="center"/>
      <protection hidden="1"/>
    </xf>
    <xf numFmtId="0" fontId="8" fillId="0" borderId="0" xfId="11" applyFont="1" applyAlignment="1">
      <alignment horizontal="right" vertical="center" wrapText="1"/>
    </xf>
    <xf numFmtId="0" fontId="10" fillId="3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3" borderId="1" xfId="4" applyNumberFormat="1" applyFont="1" applyFill="1" applyBorder="1" applyAlignment="1">
      <alignment horizontal="right" vertical="center"/>
    </xf>
    <xf numFmtId="0" fontId="10" fillId="2" borderId="1" xfId="5" applyNumberFormat="1" applyFont="1" applyFill="1" applyBorder="1" applyAlignment="1" applyProtection="1">
      <alignment horizontal="center" vertical="center" wrapText="1"/>
      <protection hidden="1"/>
    </xf>
    <xf numFmtId="165" fontId="9" fillId="2" borderId="1" xfId="4" applyNumberFormat="1" applyFont="1" applyFill="1" applyBorder="1" applyAlignment="1">
      <alignment horizontal="right" vertical="center"/>
    </xf>
    <xf numFmtId="165" fontId="9" fillId="2" borderId="1" xfId="5" applyNumberFormat="1" applyFont="1" applyFill="1" applyBorder="1" applyAlignment="1">
      <alignment horizontal="right" vertical="center"/>
    </xf>
    <xf numFmtId="49" fontId="10" fillId="2" borderId="1" xfId="1" applyNumberFormat="1" applyFont="1" applyFill="1" applyBorder="1" applyAlignment="1">
      <alignment horizontal="center" vertical="center"/>
    </xf>
    <xf numFmtId="49" fontId="10" fillId="2" borderId="1" xfId="9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5" applyNumberFormat="1" applyFont="1" applyFill="1" applyBorder="1" applyAlignment="1">
      <alignment horizontal="right" vertical="center"/>
    </xf>
    <xf numFmtId="0" fontId="10" fillId="2" borderId="1" xfId="11" applyNumberFormat="1" applyFont="1" applyFill="1" applyBorder="1" applyAlignment="1" applyProtection="1">
      <alignment horizontal="center" vertical="center" wrapText="1"/>
      <protection hidden="1"/>
    </xf>
    <xf numFmtId="49" fontId="10" fillId="2" borderId="1" xfId="14" applyNumberFormat="1" applyFont="1" applyFill="1" applyBorder="1" applyAlignment="1">
      <alignment horizontal="center" vertical="center" wrapText="1"/>
    </xf>
    <xf numFmtId="49" fontId="10" fillId="2" borderId="1" xfId="13" applyNumberFormat="1" applyFont="1" applyFill="1" applyBorder="1" applyAlignment="1">
      <alignment horizontal="center" vertical="center"/>
    </xf>
    <xf numFmtId="49" fontId="10" fillId="2" borderId="1" xfId="7" applyNumberFormat="1" applyFont="1" applyFill="1" applyBorder="1" applyAlignment="1" applyProtection="1">
      <alignment horizontal="center" vertical="center" wrapText="1"/>
      <protection hidden="1"/>
    </xf>
    <xf numFmtId="0" fontId="6" fillId="4" borderId="1" xfId="3" applyNumberFormat="1" applyFont="1" applyFill="1" applyBorder="1" applyAlignment="1" applyProtection="1">
      <alignment horizontal="left" vertical="center" wrapText="1" indent="2"/>
      <protection hidden="1"/>
    </xf>
    <xf numFmtId="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Border="1" applyAlignment="1">
      <alignment horizontal="left" vertical="center" wrapText="1" indent="2"/>
    </xf>
    <xf numFmtId="49" fontId="8" fillId="4" borderId="1" xfId="14" applyNumberFormat="1" applyFont="1" applyFill="1" applyBorder="1" applyAlignment="1">
      <alignment horizontal="center" vertical="center" wrapText="1"/>
    </xf>
    <xf numFmtId="0" fontId="6" fillId="0" borderId="1" xfId="13" applyFont="1" applyBorder="1" applyAlignment="1">
      <alignment horizontal="left" vertical="center" wrapText="1" indent="2"/>
    </xf>
    <xf numFmtId="0" fontId="6" fillId="4" borderId="1" xfId="1" applyFont="1" applyFill="1" applyBorder="1" applyAlignment="1">
      <alignment horizontal="left" indent="2"/>
    </xf>
    <xf numFmtId="49" fontId="8" fillId="4" borderId="1" xfId="1" applyNumberFormat="1" applyFont="1" applyFill="1" applyBorder="1" applyAlignment="1">
      <alignment horizontal="center" vertical="center"/>
    </xf>
    <xf numFmtId="0" fontId="10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0" applyFont="1" applyAlignment="1">
      <alignment vertical="center"/>
    </xf>
    <xf numFmtId="0" fontId="9" fillId="2" borderId="1" xfId="4" applyNumberFormat="1" applyFont="1" applyFill="1" applyBorder="1" applyAlignment="1" applyProtection="1">
      <alignment horizontal="left" vertical="center" wrapText="1" indent="1"/>
      <protection hidden="1"/>
    </xf>
    <xf numFmtId="0" fontId="10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0" applyFont="1" applyAlignment="1">
      <alignment vertical="center"/>
    </xf>
    <xf numFmtId="165" fontId="6" fillId="0" borderId="1" xfId="4" applyNumberFormat="1" applyFont="1" applyFill="1" applyBorder="1" applyAlignment="1">
      <alignment horizontal="right" vertical="center"/>
    </xf>
    <xf numFmtId="0" fontId="6" fillId="0" borderId="1" xfId="4" applyNumberFormat="1" applyFont="1" applyFill="1" applyBorder="1" applyAlignment="1" applyProtection="1">
      <alignment horizontal="left" vertical="center" wrapText="1" indent="2"/>
      <protection hidden="1"/>
    </xf>
    <xf numFmtId="0" fontId="8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9" applyNumberFormat="1" applyFont="1" applyFill="1" applyBorder="1" applyAlignment="1" applyProtection="1">
      <alignment horizontal="center" vertical="center" wrapText="1"/>
      <protection hidden="1"/>
    </xf>
    <xf numFmtId="165" fontId="9" fillId="2" borderId="1" xfId="6" applyNumberFormat="1" applyFont="1" applyFill="1" applyBorder="1" applyAlignment="1">
      <alignment horizontal="right" vertical="center"/>
    </xf>
    <xf numFmtId="0" fontId="18" fillId="2" borderId="1" xfId="13" applyNumberFormat="1" applyFont="1" applyFill="1" applyBorder="1" applyAlignment="1">
      <alignment horizontal="left" vertical="center" wrapText="1" indent="1"/>
    </xf>
    <xf numFmtId="0" fontId="19" fillId="2" borderId="1" xfId="13" applyNumberFormat="1" applyFont="1" applyFill="1" applyBorder="1" applyAlignment="1">
      <alignment horizontal="center" vertical="center"/>
    </xf>
    <xf numFmtId="165" fontId="9" fillId="2" borderId="1" xfId="4" applyNumberFormat="1" applyFont="1" applyFill="1" applyBorder="1" applyAlignment="1" applyProtection="1">
      <alignment horizontal="right" vertical="center" wrapText="1"/>
      <protection hidden="1"/>
    </xf>
    <xf numFmtId="0" fontId="20" fillId="0" borderId="1" xfId="1" applyFont="1" applyBorder="1" applyAlignment="1" applyProtection="1">
      <alignment horizontal="left" vertical="center" wrapText="1" indent="3"/>
      <protection locked="0"/>
    </xf>
    <xf numFmtId="0" fontId="21" fillId="0" borderId="1" xfId="1" applyFont="1" applyBorder="1" applyAlignment="1">
      <alignment horizontal="center" vertical="center"/>
    </xf>
    <xf numFmtId="0" fontId="20" fillId="0" borderId="1" xfId="13" applyFont="1" applyBorder="1" applyAlignment="1">
      <alignment horizontal="left" vertical="center" wrapText="1" indent="2"/>
    </xf>
    <xf numFmtId="49" fontId="21" fillId="0" borderId="1" xfId="13" applyNumberFormat="1" applyFont="1" applyBorder="1" applyAlignment="1">
      <alignment horizontal="center" vertical="center"/>
    </xf>
    <xf numFmtId="0" fontId="18" fillId="2" borderId="1" xfId="4" applyNumberFormat="1" applyFont="1" applyFill="1" applyBorder="1" applyAlignment="1" applyProtection="1">
      <alignment horizontal="left" vertical="center" wrapText="1"/>
      <protection hidden="1"/>
    </xf>
    <xf numFmtId="0" fontId="19" fillId="2" borderId="1" xfId="11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12" applyFont="1" applyFill="1" applyBorder="1" applyAlignment="1">
      <alignment vertical="center"/>
    </xf>
    <xf numFmtId="49" fontId="21" fillId="0" borderId="1" xfId="12" applyNumberFormat="1" applyFont="1" applyFill="1" applyBorder="1" applyAlignment="1">
      <alignment horizontal="center" vertical="center"/>
    </xf>
    <xf numFmtId="0" fontId="4" fillId="3" borderId="1" xfId="4" applyNumberFormat="1" applyFont="1" applyFill="1" applyBorder="1" applyAlignment="1" applyProtection="1">
      <alignment horizontal="left" vertical="center" wrapText="1"/>
      <protection hidden="1"/>
    </xf>
    <xf numFmtId="0" fontId="8" fillId="0" borderId="1" xfId="1" applyFont="1" applyBorder="1" applyAlignment="1">
      <alignment horizontal="left" vertical="center" wrapText="1" indent="3"/>
    </xf>
    <xf numFmtId="0" fontId="22" fillId="0" borderId="1" xfId="1" applyFont="1" applyBorder="1" applyAlignment="1">
      <alignment horizontal="left" vertical="center" wrapText="1" indent="3"/>
    </xf>
    <xf numFmtId="49" fontId="10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165" fontId="6" fillId="0" borderId="1" xfId="5" applyNumberFormat="1" applyFont="1" applyFill="1" applyBorder="1" applyAlignment="1">
      <alignment horizontal="right" vertical="center"/>
    </xf>
    <xf numFmtId="0" fontId="4" fillId="3" borderId="1" xfId="4" applyNumberFormat="1" applyFont="1" applyFill="1" applyBorder="1" applyAlignment="1" applyProtection="1">
      <alignment vertical="center"/>
      <protection hidden="1"/>
    </xf>
    <xf numFmtId="0" fontId="4" fillId="3" borderId="1" xfId="4" applyNumberFormat="1" applyFont="1" applyFill="1" applyBorder="1" applyAlignment="1" applyProtection="1">
      <alignment horizontal="right" vertical="center"/>
      <protection hidden="1"/>
    </xf>
    <xf numFmtId="165" fontId="4" fillId="3" borderId="1" xfId="4" applyNumberFormat="1" applyFont="1" applyFill="1" applyBorder="1" applyAlignment="1" applyProtection="1">
      <alignment horizontal="right" vertical="center"/>
      <protection hidden="1"/>
    </xf>
    <xf numFmtId="0" fontId="6" fillId="0" borderId="0" xfId="11" applyFont="1" applyAlignment="1">
      <alignment horizontal="right" vertical="center"/>
    </xf>
    <xf numFmtId="0" fontId="6" fillId="4" borderId="1" xfId="1" applyFont="1" applyFill="1" applyBorder="1" applyAlignment="1">
      <alignment horizontal="left" vertical="center" indent="2"/>
    </xf>
    <xf numFmtId="165" fontId="6" fillId="0" borderId="1" xfId="6" applyNumberFormat="1" applyFont="1" applyFill="1" applyBorder="1" applyAlignment="1">
      <alignment horizontal="right" vertical="center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>
      <alignment horizontal="left" vertical="center" wrapText="1" indent="2"/>
    </xf>
    <xf numFmtId="0" fontId="6" fillId="0" borderId="0" xfId="1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10" fillId="0" borderId="1" xfId="12" applyFont="1" applyBorder="1" applyAlignment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</cellXfs>
  <cellStyles count="15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Tmp4" xfId="10"/>
    <cellStyle name="Обычный_Tmp6" xfId="11"/>
    <cellStyle name="Обычный_Анализ на 01.04.06" xfId="12"/>
    <cellStyle name="Обычный_Новая Игирма" xfId="13"/>
    <cellStyle name="Обычный_ПРОГНОЗ ДОХОДОВ на 2007 год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SheetLayoutView="100" workbookViewId="0">
      <selection activeCell="C1" sqref="C1:E1"/>
    </sheetView>
  </sheetViews>
  <sheetFormatPr defaultRowHeight="13.5"/>
  <cols>
    <col min="1" max="1" width="99.85546875" style="1" customWidth="1"/>
    <col min="2" max="2" width="24.85546875" style="1" customWidth="1"/>
    <col min="3" max="3" width="13" style="1" customWidth="1"/>
    <col min="4" max="4" width="13.85546875" style="1" customWidth="1"/>
    <col min="5" max="5" width="13" style="1" customWidth="1"/>
    <col min="6" max="16384" width="9.140625" style="1"/>
  </cols>
  <sheetData>
    <row r="1" spans="1:19" ht="126" customHeight="1">
      <c r="A1" s="26"/>
      <c r="B1" s="81"/>
      <c r="C1" s="83" t="s">
        <v>85</v>
      </c>
      <c r="D1" s="83"/>
      <c r="E1" s="83"/>
      <c r="F1" s="82"/>
    </row>
    <row r="2" spans="1:19" ht="13.5" customHeight="1">
      <c r="A2" s="25"/>
      <c r="B2" s="25"/>
      <c r="C2" s="25"/>
      <c r="D2" s="25"/>
      <c r="E2" s="25"/>
    </row>
    <row r="3" spans="1:19" ht="61.5" customHeight="1">
      <c r="A3" s="87" t="s">
        <v>84</v>
      </c>
      <c r="B3" s="87"/>
      <c r="C3" s="87"/>
      <c r="D3" s="87"/>
      <c r="E3" s="87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24"/>
      <c r="B4" s="24"/>
      <c r="C4" s="24"/>
      <c r="D4" s="79"/>
      <c r="E4" s="79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22"/>
      <c r="B5" s="22"/>
      <c r="C5" s="76"/>
      <c r="D5" s="76"/>
      <c r="E5" s="76" t="s">
        <v>38</v>
      </c>
    </row>
    <row r="6" spans="1:19" s="15" customFormat="1" ht="20.25" customHeight="1">
      <c r="A6" s="86" t="s">
        <v>37</v>
      </c>
      <c r="B6" s="85" t="s">
        <v>36</v>
      </c>
      <c r="C6" s="84" t="s">
        <v>52</v>
      </c>
      <c r="D6" s="84" t="s">
        <v>81</v>
      </c>
      <c r="E6" s="84" t="s">
        <v>82</v>
      </c>
    </row>
    <row r="7" spans="1:19" s="15" customFormat="1" ht="19.5" customHeight="1">
      <c r="A7" s="86"/>
      <c r="B7" s="85"/>
      <c r="C7" s="84"/>
      <c r="D7" s="84"/>
      <c r="E7" s="84"/>
    </row>
    <row r="8" spans="1:19" s="47" customFormat="1" ht="26.25" customHeight="1">
      <c r="A8" s="21" t="s">
        <v>35</v>
      </c>
      <c r="B8" s="46" t="s">
        <v>34</v>
      </c>
      <c r="C8" s="28">
        <f>C9+C11+C13+C16+C18+C21+C24+C27</f>
        <v>2986.8</v>
      </c>
      <c r="D8" s="28">
        <f>D9+D11+D13+D16+D18+D21</f>
        <v>679.80000000000007</v>
      </c>
      <c r="E8" s="28">
        <f>D8/C8*100</f>
        <v>22.760144636400163</v>
      </c>
      <c r="F8" s="20"/>
    </row>
    <row r="9" spans="1:19" s="50" customFormat="1" ht="25.5" customHeight="1">
      <c r="A9" s="48" t="s">
        <v>33</v>
      </c>
      <c r="B9" s="49" t="s">
        <v>32</v>
      </c>
      <c r="C9" s="30">
        <f>C10</f>
        <v>2098</v>
      </c>
      <c r="D9" s="30">
        <f>D10</f>
        <v>425.9</v>
      </c>
      <c r="E9" s="30">
        <f t="shared" ref="E9:E46" si="0">D9/C9*100</f>
        <v>20.300285986653954</v>
      </c>
    </row>
    <row r="10" spans="1:19" s="50" customFormat="1" ht="16.5" customHeight="1">
      <c r="A10" s="39" t="s">
        <v>31</v>
      </c>
      <c r="B10" s="40" t="s">
        <v>49</v>
      </c>
      <c r="C10" s="51">
        <v>2098</v>
      </c>
      <c r="D10" s="51">
        <v>425.9</v>
      </c>
      <c r="E10" s="51">
        <f t="shared" si="0"/>
        <v>20.300285986653954</v>
      </c>
    </row>
    <row r="11" spans="1:19" s="50" customFormat="1" ht="22.5" customHeight="1">
      <c r="A11" s="19" t="s">
        <v>30</v>
      </c>
      <c r="B11" s="36" t="s">
        <v>29</v>
      </c>
      <c r="C11" s="30">
        <f>C12</f>
        <v>587.79999999999995</v>
      </c>
      <c r="D11" s="30">
        <f>D12</f>
        <v>139.30000000000001</v>
      </c>
      <c r="E11" s="30">
        <f t="shared" si="0"/>
        <v>23.698536917318819</v>
      </c>
    </row>
    <row r="12" spans="1:19" s="50" customFormat="1" ht="15" customHeight="1">
      <c r="A12" s="41" t="s">
        <v>28</v>
      </c>
      <c r="B12" s="42" t="s">
        <v>27</v>
      </c>
      <c r="C12" s="51">
        <v>587.79999999999995</v>
      </c>
      <c r="D12" s="51">
        <v>139.30000000000001</v>
      </c>
      <c r="E12" s="51">
        <f t="shared" si="0"/>
        <v>23.698536917318819</v>
      </c>
    </row>
    <row r="13" spans="1:19" s="50" customFormat="1" ht="21" customHeight="1">
      <c r="A13" s="48" t="s">
        <v>26</v>
      </c>
      <c r="B13" s="49" t="s">
        <v>25</v>
      </c>
      <c r="C13" s="30">
        <f>C14+C15</f>
        <v>87</v>
      </c>
      <c r="D13" s="30">
        <f>D14+D15</f>
        <v>66.199999999999989</v>
      </c>
      <c r="E13" s="30">
        <f t="shared" si="0"/>
        <v>76.091954022988489</v>
      </c>
    </row>
    <row r="14" spans="1:19" s="50" customFormat="1">
      <c r="A14" s="52" t="s">
        <v>24</v>
      </c>
      <c r="B14" s="53" t="s">
        <v>50</v>
      </c>
      <c r="C14" s="51">
        <v>22</v>
      </c>
      <c r="D14" s="51">
        <v>1.1000000000000001</v>
      </c>
      <c r="E14" s="51">
        <f t="shared" si="0"/>
        <v>5</v>
      </c>
    </row>
    <row r="15" spans="1:19" s="50" customFormat="1">
      <c r="A15" s="52" t="s">
        <v>23</v>
      </c>
      <c r="B15" s="53" t="s">
        <v>51</v>
      </c>
      <c r="C15" s="51">
        <v>65</v>
      </c>
      <c r="D15" s="51">
        <v>65.099999999999994</v>
      </c>
      <c r="E15" s="51">
        <f t="shared" si="0"/>
        <v>100.15384615384615</v>
      </c>
    </row>
    <row r="16" spans="1:19" s="50" customFormat="1" ht="21.75" customHeight="1">
      <c r="A16" s="18" t="s">
        <v>22</v>
      </c>
      <c r="B16" s="37" t="s">
        <v>21</v>
      </c>
      <c r="C16" s="30">
        <f>C17</f>
        <v>20</v>
      </c>
      <c r="D16" s="30">
        <f>D17</f>
        <v>7.3</v>
      </c>
      <c r="E16" s="30">
        <f t="shared" si="0"/>
        <v>36.5</v>
      </c>
    </row>
    <row r="17" spans="1:5" s="50" customFormat="1" ht="25.5">
      <c r="A17" s="43" t="s">
        <v>20</v>
      </c>
      <c r="B17" s="16" t="s">
        <v>19</v>
      </c>
      <c r="C17" s="51">
        <v>20</v>
      </c>
      <c r="D17" s="51">
        <v>7.3</v>
      </c>
      <c r="E17" s="51">
        <f t="shared" si="0"/>
        <v>36.5</v>
      </c>
    </row>
    <row r="18" spans="1:5" s="50" customFormat="1" ht="35.25" customHeight="1">
      <c r="A18" s="17" t="s">
        <v>18</v>
      </c>
      <c r="B18" s="35" t="s">
        <v>17</v>
      </c>
      <c r="C18" s="30">
        <f>C19+C20</f>
        <v>180</v>
      </c>
      <c r="D18" s="30">
        <f>D20</f>
        <v>36.9</v>
      </c>
      <c r="E18" s="30">
        <f t="shared" si="0"/>
        <v>20.5</v>
      </c>
    </row>
    <row r="19" spans="1:5" s="50" customFormat="1" ht="38.25" hidden="1">
      <c r="A19" s="52" t="s">
        <v>16</v>
      </c>
      <c r="B19" s="54" t="s">
        <v>53</v>
      </c>
      <c r="C19" s="51"/>
      <c r="D19" s="51">
        <f t="shared" ref="D19:D28" ca="1" si="1">E19-C19</f>
        <v>0</v>
      </c>
      <c r="E19" s="51">
        <f t="shared" ca="1" si="0"/>
        <v>22.760144636400163</v>
      </c>
    </row>
    <row r="20" spans="1:5" s="50" customFormat="1" ht="42.75" customHeight="1">
      <c r="A20" s="5" t="s">
        <v>15</v>
      </c>
      <c r="B20" s="4" t="s">
        <v>14</v>
      </c>
      <c r="C20" s="51">
        <v>180</v>
      </c>
      <c r="D20" s="51">
        <v>36.9</v>
      </c>
      <c r="E20" s="51">
        <f t="shared" si="0"/>
        <v>20.5</v>
      </c>
    </row>
    <row r="21" spans="1:5" s="50" customFormat="1" ht="22.5" customHeight="1">
      <c r="A21" s="9" t="s">
        <v>13</v>
      </c>
      <c r="B21" s="38" t="s">
        <v>12</v>
      </c>
      <c r="C21" s="55">
        <f>C22+C23</f>
        <v>14</v>
      </c>
      <c r="D21" s="55">
        <f>D22+D23</f>
        <v>4.2</v>
      </c>
      <c r="E21" s="55">
        <f t="shared" si="0"/>
        <v>30</v>
      </c>
    </row>
    <row r="22" spans="1:5" s="50" customFormat="1">
      <c r="A22" s="44" t="s">
        <v>54</v>
      </c>
      <c r="B22" s="45" t="s">
        <v>45</v>
      </c>
      <c r="C22" s="78">
        <v>7</v>
      </c>
      <c r="D22" s="78">
        <v>4.2</v>
      </c>
      <c r="E22" s="78">
        <f t="shared" si="0"/>
        <v>60</v>
      </c>
    </row>
    <row r="23" spans="1:5" s="50" customFormat="1" ht="14.25" customHeight="1">
      <c r="A23" s="77" t="s">
        <v>55</v>
      </c>
      <c r="B23" s="45" t="s">
        <v>56</v>
      </c>
      <c r="C23" s="51">
        <v>7</v>
      </c>
      <c r="D23" s="51">
        <v>0</v>
      </c>
      <c r="E23" s="51">
        <f t="shared" si="0"/>
        <v>0</v>
      </c>
    </row>
    <row r="24" spans="1:5" s="50" customFormat="1" hidden="1">
      <c r="A24" s="56" t="s">
        <v>11</v>
      </c>
      <c r="B24" s="57" t="s">
        <v>57</v>
      </c>
      <c r="C24" s="58">
        <f>C25+C26</f>
        <v>0</v>
      </c>
      <c r="D24" s="58">
        <f t="shared" ca="1" si="1"/>
        <v>0</v>
      </c>
      <c r="E24" s="58">
        <f t="shared" ca="1" si="0"/>
        <v>22.760144636400163</v>
      </c>
    </row>
    <row r="25" spans="1:5" s="50" customFormat="1" ht="38.25" hidden="1">
      <c r="A25" s="59" t="s">
        <v>58</v>
      </c>
      <c r="B25" s="60" t="s">
        <v>59</v>
      </c>
      <c r="C25" s="51"/>
      <c r="D25" s="51">
        <f t="shared" ca="1" si="1"/>
        <v>0</v>
      </c>
      <c r="E25" s="51">
        <f t="shared" ca="1" si="0"/>
        <v>22.760144636400163</v>
      </c>
    </row>
    <row r="26" spans="1:5" s="50" customFormat="1" hidden="1">
      <c r="A26" s="61" t="s">
        <v>60</v>
      </c>
      <c r="B26" s="62" t="s">
        <v>61</v>
      </c>
      <c r="C26" s="51"/>
      <c r="D26" s="51">
        <f t="shared" ca="1" si="1"/>
        <v>0</v>
      </c>
      <c r="E26" s="51">
        <f t="shared" ca="1" si="0"/>
        <v>22.760144636400163</v>
      </c>
    </row>
    <row r="27" spans="1:5" s="50" customFormat="1" ht="41.25" hidden="1" customHeight="1">
      <c r="A27" s="63" t="s">
        <v>62</v>
      </c>
      <c r="B27" s="64" t="s">
        <v>63</v>
      </c>
      <c r="C27" s="55">
        <f>C28</f>
        <v>0</v>
      </c>
      <c r="D27" s="55">
        <f t="shared" ca="1" si="1"/>
        <v>0</v>
      </c>
      <c r="E27" s="55">
        <f t="shared" ca="1" si="0"/>
        <v>22.760144636400163</v>
      </c>
    </row>
    <row r="28" spans="1:5" s="50" customFormat="1" hidden="1">
      <c r="A28" s="65" t="s">
        <v>64</v>
      </c>
      <c r="B28" s="66" t="s">
        <v>65</v>
      </c>
      <c r="C28" s="51"/>
      <c r="D28" s="51">
        <f t="shared" ca="1" si="1"/>
        <v>0</v>
      </c>
      <c r="E28" s="51">
        <f t="shared" ca="1" si="0"/>
        <v>22.760144636400163</v>
      </c>
    </row>
    <row r="29" spans="1:5" s="50" customFormat="1" ht="26.25" customHeight="1">
      <c r="A29" s="67" t="s">
        <v>10</v>
      </c>
      <c r="B29" s="27" t="s">
        <v>39</v>
      </c>
      <c r="C29" s="28">
        <f>C30</f>
        <v>3409.2999999999997</v>
      </c>
      <c r="D29" s="28">
        <f>D30+D44</f>
        <v>2143.9000000000005</v>
      </c>
      <c r="E29" s="28">
        <f t="shared" si="0"/>
        <v>62.883876455577415</v>
      </c>
    </row>
    <row r="30" spans="1:5" s="50" customFormat="1" ht="28.5">
      <c r="A30" s="14" t="s">
        <v>9</v>
      </c>
      <c r="B30" s="29" t="s">
        <v>40</v>
      </c>
      <c r="C30" s="30">
        <f>SUM(C31,C36,C39)</f>
        <v>3409.2999999999997</v>
      </c>
      <c r="D30" s="30">
        <f>D31+D36+D39</f>
        <v>2140.1000000000004</v>
      </c>
      <c r="E30" s="30">
        <f t="shared" si="0"/>
        <v>62.772416625113678</v>
      </c>
    </row>
    <row r="31" spans="1:5" s="47" customFormat="1" ht="24" customHeight="1">
      <c r="A31" s="13" t="s">
        <v>47</v>
      </c>
      <c r="B31" s="29" t="s">
        <v>46</v>
      </c>
      <c r="C31" s="31">
        <f>C32+C34</f>
        <v>3262.3999999999996</v>
      </c>
      <c r="D31" s="31">
        <f>D32+D34</f>
        <v>2110.8000000000002</v>
      </c>
      <c r="E31" s="31">
        <f t="shared" si="0"/>
        <v>64.700833742030412</v>
      </c>
    </row>
    <row r="32" spans="1:5" s="3" customFormat="1" ht="18.75" customHeight="1">
      <c r="A32" s="12" t="s">
        <v>8</v>
      </c>
      <c r="B32" s="11" t="s">
        <v>41</v>
      </c>
      <c r="C32" s="34">
        <f>SUM(C33)</f>
        <v>1510.6</v>
      </c>
      <c r="D32" s="34">
        <f>D33</f>
        <v>359</v>
      </c>
      <c r="E32" s="34">
        <f t="shared" si="0"/>
        <v>23.765391235270755</v>
      </c>
    </row>
    <row r="33" spans="1:5" s="3" customFormat="1" ht="16.5" customHeight="1">
      <c r="A33" s="68" t="s">
        <v>7</v>
      </c>
      <c r="B33" s="4" t="s">
        <v>71</v>
      </c>
      <c r="C33" s="51">
        <v>1510.6</v>
      </c>
      <c r="D33" s="51">
        <v>359</v>
      </c>
      <c r="E33" s="51">
        <f t="shared" si="0"/>
        <v>23.765391235270755</v>
      </c>
    </row>
    <row r="34" spans="1:5" s="3" customFormat="1" ht="18" customHeight="1">
      <c r="A34" s="12" t="s">
        <v>66</v>
      </c>
      <c r="B34" s="6" t="s">
        <v>67</v>
      </c>
      <c r="C34" s="34">
        <f>SUM(C35)</f>
        <v>1751.8</v>
      </c>
      <c r="D34" s="34">
        <f>D35</f>
        <v>1751.8</v>
      </c>
      <c r="E34" s="34">
        <f t="shared" si="0"/>
        <v>100</v>
      </c>
    </row>
    <row r="35" spans="1:5" s="3" customFormat="1" ht="18" customHeight="1">
      <c r="A35" s="69" t="s">
        <v>70</v>
      </c>
      <c r="B35" s="4" t="s">
        <v>72</v>
      </c>
      <c r="C35" s="51">
        <v>1751.8</v>
      </c>
      <c r="D35" s="51">
        <v>1751.8</v>
      </c>
      <c r="E35" s="51">
        <f t="shared" si="0"/>
        <v>100</v>
      </c>
    </row>
    <row r="36" spans="1:5" s="3" customFormat="1" hidden="1">
      <c r="A36" s="9" t="s">
        <v>68</v>
      </c>
      <c r="B36" s="32" t="s">
        <v>69</v>
      </c>
      <c r="C36" s="31">
        <f>SUM(C37)</f>
        <v>0</v>
      </c>
      <c r="D36" s="31">
        <f>D37</f>
        <v>0</v>
      </c>
      <c r="E36" s="31" t="e">
        <f t="shared" si="0"/>
        <v>#DIV/0!</v>
      </c>
    </row>
    <row r="37" spans="1:5" s="3" customFormat="1" hidden="1">
      <c r="A37" s="10" t="s">
        <v>6</v>
      </c>
      <c r="B37" s="70" t="s">
        <v>76</v>
      </c>
      <c r="C37" s="34">
        <f>SUM(C38)</f>
        <v>0</v>
      </c>
      <c r="D37" s="34">
        <f>D38</f>
        <v>0</v>
      </c>
      <c r="E37" s="34" t="e">
        <f t="shared" si="0"/>
        <v>#DIV/0!</v>
      </c>
    </row>
    <row r="38" spans="1:5" s="3" customFormat="1" hidden="1">
      <c r="A38" s="68" t="s">
        <v>5</v>
      </c>
      <c r="B38" s="71" t="s">
        <v>75</v>
      </c>
      <c r="C38" s="72">
        <v>0</v>
      </c>
      <c r="D38" s="72">
        <v>0</v>
      </c>
      <c r="E38" s="72" t="e">
        <f t="shared" si="0"/>
        <v>#DIV/0!</v>
      </c>
    </row>
    <row r="39" spans="1:5" s="3" customFormat="1" ht="28.5" customHeight="1">
      <c r="A39" s="9" t="s">
        <v>48</v>
      </c>
      <c r="B39" s="33" t="s">
        <v>42</v>
      </c>
      <c r="C39" s="31">
        <f>SUM(C40)+C42</f>
        <v>146.9</v>
      </c>
      <c r="D39" s="31">
        <f>D40+D42</f>
        <v>29.3</v>
      </c>
      <c r="E39" s="31">
        <f t="shared" si="0"/>
        <v>19.945541184479236</v>
      </c>
    </row>
    <row r="40" spans="1:5" s="3" customFormat="1" ht="25.5">
      <c r="A40" s="8" t="s">
        <v>4</v>
      </c>
      <c r="B40" s="6" t="s">
        <v>43</v>
      </c>
      <c r="C40" s="34">
        <f>SUM(C41)</f>
        <v>103.8</v>
      </c>
      <c r="D40" s="34">
        <f>D41</f>
        <v>20.8</v>
      </c>
      <c r="E40" s="34">
        <f t="shared" si="0"/>
        <v>20.038535645472063</v>
      </c>
    </row>
    <row r="41" spans="1:5" s="3" customFormat="1" ht="24">
      <c r="A41" s="69" t="s">
        <v>3</v>
      </c>
      <c r="B41" s="4" t="s">
        <v>73</v>
      </c>
      <c r="C41" s="51">
        <v>103.8</v>
      </c>
      <c r="D41" s="51">
        <v>20.8</v>
      </c>
      <c r="E41" s="51">
        <f t="shared" si="0"/>
        <v>20.038535645472063</v>
      </c>
    </row>
    <row r="42" spans="1:5" s="3" customFormat="1" ht="19.5" customHeight="1">
      <c r="A42" s="7" t="s">
        <v>2</v>
      </c>
      <c r="B42" s="6" t="s">
        <v>44</v>
      </c>
      <c r="C42" s="34">
        <f>C43</f>
        <v>43.1</v>
      </c>
      <c r="D42" s="34">
        <f>D43</f>
        <v>8.5</v>
      </c>
      <c r="E42" s="34">
        <f t="shared" si="0"/>
        <v>19.721577726218097</v>
      </c>
    </row>
    <row r="43" spans="1:5" s="3" customFormat="1" ht="21.75" customHeight="1">
      <c r="A43" s="69" t="s">
        <v>1</v>
      </c>
      <c r="B43" s="4" t="s">
        <v>74</v>
      </c>
      <c r="C43" s="51">
        <v>43.1</v>
      </c>
      <c r="D43" s="51">
        <v>8.5</v>
      </c>
      <c r="E43" s="51">
        <f t="shared" si="0"/>
        <v>19.721577726218097</v>
      </c>
    </row>
    <row r="44" spans="1:5" s="3" customFormat="1" ht="19.5" customHeight="1">
      <c r="A44" s="9" t="s">
        <v>79</v>
      </c>
      <c r="B44" s="33" t="s">
        <v>77</v>
      </c>
      <c r="C44" s="31">
        <f>SUM(C45)+C47</f>
        <v>0</v>
      </c>
      <c r="D44" s="31">
        <f>D45</f>
        <v>3.8</v>
      </c>
      <c r="E44" s="31" t="s">
        <v>83</v>
      </c>
    </row>
    <row r="45" spans="1:5" s="3" customFormat="1">
      <c r="A45" s="80" t="s">
        <v>80</v>
      </c>
      <c r="B45" s="4" t="s">
        <v>78</v>
      </c>
      <c r="C45" s="72">
        <v>0</v>
      </c>
      <c r="D45" s="72">
        <v>3.8</v>
      </c>
      <c r="E45" s="72" t="s">
        <v>83</v>
      </c>
    </row>
    <row r="46" spans="1:5" s="3" customFormat="1" ht="28.5" customHeight="1">
      <c r="A46" s="73" t="s">
        <v>0</v>
      </c>
      <c r="B46" s="74"/>
      <c r="C46" s="75">
        <f>C29+C8</f>
        <v>6396.1</v>
      </c>
      <c r="D46" s="75">
        <f>D29+D8</f>
        <v>2823.7000000000007</v>
      </c>
      <c r="E46" s="75">
        <f t="shared" si="0"/>
        <v>44.147214708963283</v>
      </c>
    </row>
    <row r="47" spans="1:5" ht="14.25">
      <c r="A47" s="2"/>
      <c r="B47" s="2"/>
    </row>
  </sheetData>
  <mergeCells count="7">
    <mergeCell ref="C1:E1"/>
    <mergeCell ref="D6:D7"/>
    <mergeCell ref="E6:E7"/>
    <mergeCell ref="B6:B7"/>
    <mergeCell ref="A6:A7"/>
    <mergeCell ref="C6:C7"/>
    <mergeCell ref="A3:E3"/>
  </mergeCells>
  <phoneticPr fontId="0" type="noConversion"/>
  <pageMargins left="0.98425196850393704" right="0" top="0.39370078740157483" bottom="0" header="0" footer="0"/>
  <pageSetup paperSize="9" scale="5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2018</vt:lpstr>
      <vt:lpstr>Лист1</vt:lpstr>
      <vt:lpstr>Лист2</vt:lpstr>
      <vt:lpstr>Лист3</vt:lpstr>
      <vt:lpstr>'2018'!Область_печати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2016-12-28T06:06:44Z</cp:lastPrinted>
  <dcterms:created xsi:type="dcterms:W3CDTF">2006-09-28T05:33:49Z</dcterms:created>
  <dcterms:modified xsi:type="dcterms:W3CDTF">2018-05-07T02:28:37Z</dcterms:modified>
</cp:coreProperties>
</file>