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1266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'2018'!$A$1:$E$46</definedName>
  </definedNames>
  <calcPr calcId="124519"/>
</workbook>
</file>

<file path=xl/calcChain.xml><?xml version="1.0" encoding="utf-8"?>
<calcChain xmlns="http://schemas.openxmlformats.org/spreadsheetml/2006/main">
  <c r="E45" i="4"/>
  <c r="E44"/>
  <c r="E43" l="1"/>
  <c r="E41"/>
  <c r="E38"/>
  <c r="E35"/>
  <c r="E33"/>
  <c r="E23"/>
  <c r="E22"/>
  <c r="E20"/>
  <c r="E17"/>
  <c r="E15"/>
  <c r="E14"/>
  <c r="E12"/>
  <c r="E10"/>
  <c r="D16"/>
  <c r="E16" s="1"/>
  <c r="D18"/>
  <c r="E18" s="1"/>
  <c r="D21"/>
  <c r="D32"/>
  <c r="D44"/>
  <c r="D42"/>
  <c r="D37"/>
  <c r="D36"/>
  <c r="D34"/>
  <c r="C21"/>
  <c r="C32"/>
  <c r="C34"/>
  <c r="C31" s="1"/>
  <c r="C30" s="1"/>
  <c r="C37"/>
  <c r="C36"/>
  <c r="C40"/>
  <c r="C42"/>
  <c r="C39"/>
  <c r="C9"/>
  <c r="C11"/>
  <c r="C13"/>
  <c r="C16"/>
  <c r="C18"/>
  <c r="C24"/>
  <c r="C27"/>
  <c r="C8" l="1"/>
  <c r="E42"/>
  <c r="E32"/>
  <c r="E34"/>
  <c r="E36"/>
  <c r="E37"/>
  <c r="E21"/>
  <c r="D31"/>
  <c r="E31" s="1"/>
  <c r="C44"/>
  <c r="C29" s="1"/>
  <c r="D9"/>
  <c r="E9" s="1"/>
  <c r="D11"/>
  <c r="E11" s="1"/>
  <c r="D13"/>
  <c r="E13" s="1"/>
  <c r="D8"/>
  <c r="D40"/>
  <c r="E40" s="1"/>
  <c r="D39" l="1"/>
  <c r="E39" s="1"/>
  <c r="E8"/>
  <c r="C46"/>
  <c r="D30" l="1"/>
  <c r="E30" s="1"/>
  <c r="D29" l="1"/>
  <c r="E29" s="1"/>
  <c r="D46" l="1"/>
  <c r="E46" s="1"/>
  <c r="D25"/>
  <c r="E25"/>
  <c r="D19"/>
  <c r="E19"/>
  <c r="D28"/>
  <c r="E28"/>
  <c r="D24"/>
  <c r="E24"/>
  <c r="E27"/>
  <c r="D27"/>
  <c r="E26"/>
  <c r="D26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<sst xmlns="http://schemas.openxmlformats.org/spreadsheetml/2006/main" count="85" uniqueCount="85">
  <si>
    <t>ВСЕГО ДОХОДОВ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</si>
  <si>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</si>
  <si>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</si>
  <si>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</si>
  <si>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</si>
  <si>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</si>
  <si>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</si>
  <si>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</si>
  <si>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</si>
  <si>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</si>
  <si>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</si>
  <si>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</si>
  <si>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</si>
  <si>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</si>
  <si>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</si>
  <si>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</si>
  <si>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</si>
  <si>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</si>
  <si>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</si>
  <si>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</si>
  <si>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</si>
  <si>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</si>
  <si>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</si>
  <si>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</si>
  <si>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</si>
  <si>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</si>
  <si>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</si>
  <si>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</si>
  <si>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</si>
  <si>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</si>
  <si>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</si>
  <si>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</si>
  <si>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</si>
  <si>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</si>
  <si>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</si>
  <si>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</si>
  <si>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</si>
  <si>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</si>
  <si>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</si>
  <si>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</si>
  <si>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</si>
  <si>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</si>
  <si>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</si>
  <si>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</si>
  <si>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000 2 02 30024 00 0000 151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</si>
  <si>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</si>
  <si>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</si>
  <si>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</si>
  <si>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</si>
  <si>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</si>
  <si>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</si>
  <si>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</si>
  <si>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План на 2018 год</t>
  </si>
  <si>
    <t>000 1 11 05000 00 0000 120</t>
  </si>
  <si>
    <t xml:space="preserve">Доходы от оказания платных услуг (работ)     </t>
  </si>
  <si>
    <t>Прочие доходы от компенсации затрат бюджетов сельских поселений</t>
  </si>
  <si>
    <t>000 1 13 02000 00 0000 130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</si>
  <si>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</si>
  <si>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</si>
  <si>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</si>
  <si>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</si>
  <si>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</si>
  <si>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</si>
  <si>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</si>
  <si>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</si>
  <si>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</si>
  <si>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</si>
  <si>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</si>
  <si>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</si>
  <si>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</si>
  <si>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сельских поселений на поддержку мер по обеспечению сбалансированности бюджетов</t>
  </si>
  <si>
    <t>000 2 02 15001 10 0000 151</t>
  </si>
  <si>
    <t>000 2 02 15002 10 0000 151</t>
  </si>
  <si>
    <t>000 2 02 35118 10 0000 151</t>
  </si>
  <si>
    <t>000 2 02 30024 10 0000 151</t>
  </si>
  <si>
    <t>000 2 02 29999 10 0000 151</t>
  </si>
  <si>
    <t>000 2 02 29999 00 0000 151</t>
  </si>
  <si>
    <t>000 2 07 00000 00 0000 151</t>
  </si>
  <si>
    <t>000 2 07 05030 10 0000 151</t>
  </si>
  <si>
    <t>ПРОЧИЕ БЕЗВОЗМЕЗДНЫЕ ПОСТУПЛЕНИЯ</t>
  </si>
  <si>
    <t xml:space="preserve">Прочие безвозмездные поступления в бюджет сельских поселений </t>
  </si>
  <si>
    <t>% исполнения</t>
  </si>
  <si>
    <t>Отчет об исполнении доходов бюджета Речушинского муниципального образования 
по кодам классификации доходов бюджетов за 9 месяцев 2018 года</t>
  </si>
  <si>
    <t>Исполнение за 9 месяцев 2018 года</t>
  </si>
  <si>
    <t>Приложение № 1                                                         к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 "   октября     2018 г. №66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</si>
</sst>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</cellStyleXfs>
  <cellXfs count="98">
    <xf numFmtId="0" fontId="0" fillId="0" borderId="0" xfId="0"/>
    <xf numFmtId="0" fontId="2" fillId="0" borderId="0" xfId="11" applyFont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left" vertical="center" wrapText="1" indent="2"/>
    </xf>
    <xf numFmtId="0" fontId="9" fillId="2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5" fillId="0" borderId="0" xfId="11" applyFont="1" applyAlignment="1">
      <alignment vertical="center"/>
    </xf>
    <xf numFmtId="49" fontId="8" fillId="0" borderId="1" xfId="13" applyNumberFormat="1" applyFont="1" applyBorder="1" applyAlignment="1">
      <alignment horizontal="center" vertical="center"/>
    </xf>
    <xf numFmtId="0" fontId="9" fillId="2" borderId="1" xfId="11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" xfId="13" applyFont="1" applyFill="1" applyBorder="1" applyAlignment="1">
      <alignment horizontal="left" vertical="center" indent="1"/>
    </xf>
    <xf numFmtId="49" fontId="9" fillId="2" borderId="1" xfId="14" applyNumberFormat="1" applyFont="1" applyFill="1" applyBorder="1" applyAlignment="1">
      <alignment horizontal="left" vertical="center" wrapText="1" indent="1"/>
    </xf>
    <xf numFmtId="4" fontId="2" fillId="0" borderId="0" xfId="11" applyNumberFormat="1" applyFont="1" applyAlignment="1">
      <alignment vertical="center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1" applyFont="1" applyFill="1" applyAlignment="1" applyProtection="1">
      <alignment vertical="center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1" applyFont="1" applyAlignment="1" applyProtection="1">
      <alignment vertical="center"/>
      <protection hidden="1"/>
    </xf>
    <xf numFmtId="0" fontId="8" fillId="0" borderId="0" xfId="11" applyFont="1" applyAlignment="1">
      <alignment horizontal="right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horizontal="right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5" applyNumberFormat="1" applyFont="1" applyFill="1" applyBorder="1" applyAlignment="1">
      <alignment horizontal="right" vertical="center"/>
    </xf>
    <xf numFmtId="0" fontId="10" fillId="2" borderId="1" xfId="11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14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>
      <alignment horizontal="left" vertical="center" wrapText="1" indent="2"/>
    </xf>
    <xf numFmtId="49" fontId="8" fillId="4" borderId="1" xfId="14" applyNumberFormat="1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 indent="2"/>
    </xf>
    <xf numFmtId="0" fontId="6" fillId="4" borderId="1" xfId="1" applyFont="1" applyFill="1" applyBorder="1" applyAlignment="1">
      <alignment horizontal="left" indent="2"/>
    </xf>
    <xf numFmtId="49" fontId="8" fillId="4" borderId="1" xfId="1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0" applyFont="1" applyAlignment="1">
      <alignment vertical="center"/>
    </xf>
    <xf numFmtId="0" fontId="9" fillId="2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0" applyFont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>
      <alignment horizontal="right" vertical="center"/>
    </xf>
    <xf numFmtId="0" fontId="18" fillId="2" borderId="1" xfId="13" applyNumberFormat="1" applyFont="1" applyFill="1" applyBorder="1" applyAlignment="1">
      <alignment horizontal="left" vertical="center" wrapText="1" indent="1"/>
    </xf>
    <xf numFmtId="0" fontId="19" fillId="2" borderId="1" xfId="13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3" applyFont="1" applyBorder="1" applyAlignment="1">
      <alignment horizontal="left" vertical="center" wrapText="1" indent="2"/>
    </xf>
    <xf numFmtId="49" fontId="21" fillId="0" borderId="1" xfId="13" applyNumberFormat="1" applyFont="1" applyBorder="1" applyAlignment="1">
      <alignment horizontal="center" vertical="center"/>
    </xf>
    <xf numFmtId="0" fontId="18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2" applyFont="1" applyFill="1" applyBorder="1" applyAlignment="1">
      <alignment vertical="center"/>
    </xf>
    <xf numFmtId="49" fontId="21" fillId="0" borderId="1" xfId="1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49" fontId="10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 applyProtection="1">
      <alignment vertical="center"/>
      <protection hidden="1"/>
    </xf>
    <xf numFmtId="0" fontId="4" fillId="3" borderId="1" xfId="4" applyNumberFormat="1" applyFont="1" applyFill="1" applyBorder="1" applyAlignment="1" applyProtection="1">
      <alignment horizontal="right" vertical="center"/>
      <protection hidden="1"/>
    </xf>
    <xf numFmtId="165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11" applyFont="1" applyAlignment="1">
      <alignment horizontal="right" vertical="center"/>
    </xf>
    <xf numFmtId="0" fontId="6" fillId="4" borderId="1" xfId="1" applyFont="1" applyFill="1" applyBorder="1" applyAlignment="1">
      <alignment horizontal="left" vertical="center" indent="2"/>
    </xf>
    <xf numFmtId="165" fontId="6" fillId="0" borderId="1" xfId="6" applyNumberFormat="1" applyFont="1" applyFill="1" applyBorder="1" applyAlignment="1">
      <alignment horizontal="right"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left" vertical="center" wrapText="1" indent="2"/>
    </xf>
    <xf numFmtId="0" fontId="6" fillId="0" borderId="0" xfId="1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4" fillId="3" borderId="1" xfId="4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>
      <alignment horizontal="right" vertical="center"/>
    </xf>
    <xf numFmtId="3" fontId="6" fillId="0" borderId="1" xfId="4" applyNumberFormat="1" applyFont="1" applyFill="1" applyBorder="1" applyAlignment="1">
      <alignment horizontal="right" vertical="center"/>
    </xf>
    <xf numFmtId="3" fontId="9" fillId="2" borderId="1" xfId="6" applyNumberFormat="1" applyFont="1" applyFill="1" applyBorder="1" applyAlignment="1">
      <alignment horizontal="right" vertical="center"/>
    </xf>
    <xf numFmtId="3" fontId="6" fillId="0" borderId="1" xfId="6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horizontal="right" vertical="center"/>
    </xf>
    <xf numFmtId="3" fontId="6" fillId="0" borderId="1" xfId="5" applyNumberFormat="1" applyFont="1" applyFill="1" applyBorder="1" applyAlignment="1">
      <alignment horizontal="right" vertical="center"/>
    </xf>
    <xf numFmtId="3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left" vertical="top" wrapText="1"/>
    </xf>
    <xf numFmtId="0" fontId="10" fillId="0" borderId="1" xfId="12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4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topLeftCell="A23" zoomScaleSheetLayoutView="100" workbookViewId="0">
      <selection activeCell="C1" sqref="C1:E1"/>
    </sheetView>
  </sheetViews>
  <sheetFormatPr defaultRowHeight="13.5"/>
  <cols>
    <col min="1" max="1" width="99.85546875" style="1" customWidth="1"/>
    <col min="2" max="2" width="24.85546875" style="1" customWidth="1"/>
    <col min="3" max="3" width="13" style="1" customWidth="1"/>
    <col min="4" max="4" width="13.85546875" style="1" customWidth="1"/>
    <col min="5" max="5" width="13" style="1" customWidth="1"/>
    <col min="6" max="16384" width="9.140625" style="1"/>
  </cols>
  <sheetData>
    <row r="1" spans="1:19" ht="126" customHeight="1">
      <c r="A1" s="26"/>
      <c r="B1" s="81"/>
      <c r="C1" s="93" t="s">
        <v>84</v>
      </c>
      <c r="D1" s="93"/>
      <c r="E1" s="93"/>
      <c r="F1" s="82"/>
    </row>
    <row r="2" spans="1:19" ht="13.5" customHeight="1">
      <c r="A2" s="25"/>
      <c r="B2" s="25"/>
      <c r="C2" s="25"/>
      <c r="D2" s="25"/>
      <c r="E2" s="25"/>
    </row>
    <row r="3" spans="1:19" ht="61.5" customHeight="1">
      <c r="A3" s="97" t="s">
        <v>82</v>
      </c>
      <c r="B3" s="97"/>
      <c r="C3" s="97"/>
      <c r="D3" s="97"/>
      <c r="E3" s="9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24"/>
      <c r="B4" s="24"/>
      <c r="C4" s="24"/>
      <c r="D4" s="79"/>
      <c r="E4" s="7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22"/>
      <c r="B5" s="22"/>
      <c r="C5" s="76"/>
      <c r="D5" s="76"/>
      <c r="E5" s="76" t="s">
        <v>38</v>
      </c>
    </row>
    <row r="6" spans="1:19" s="15" customFormat="1" ht="20.25" customHeight="1">
      <c r="A6" s="96" t="s">
        <v>37</v>
      </c>
      <c r="B6" s="95" t="s">
        <v>36</v>
      </c>
      <c r="C6" s="94" t="s">
        <v>52</v>
      </c>
      <c r="D6" s="94" t="s">
        <v>83</v>
      </c>
      <c r="E6" s="94" t="s">
        <v>81</v>
      </c>
    </row>
    <row r="7" spans="1:19" s="15" customFormat="1" ht="19.5" customHeight="1">
      <c r="A7" s="96"/>
      <c r="B7" s="95"/>
      <c r="C7" s="94"/>
      <c r="D7" s="94"/>
      <c r="E7" s="94"/>
    </row>
    <row r="8" spans="1:19" s="47" customFormat="1" ht="26.25" customHeight="1">
      <c r="A8" s="21" t="s">
        <v>35</v>
      </c>
      <c r="B8" s="46" t="s">
        <v>34</v>
      </c>
      <c r="C8" s="28">
        <f>C9+C11+C13+C16+C18+C21+C24+C27</f>
        <v>2986.7999999999997</v>
      </c>
      <c r="D8" s="28">
        <f>D9+D11+D13+D16+D18+D21</f>
        <v>2257.2000000000003</v>
      </c>
      <c r="E8" s="83">
        <f>D8/C8*100</f>
        <v>75.572519083969482</v>
      </c>
      <c r="F8" s="20"/>
    </row>
    <row r="9" spans="1:19" s="50" customFormat="1" ht="25.5" customHeight="1">
      <c r="A9" s="48" t="s">
        <v>33</v>
      </c>
      <c r="B9" s="49" t="s">
        <v>32</v>
      </c>
      <c r="C9" s="30">
        <f>C10</f>
        <v>2085.4</v>
      </c>
      <c r="D9" s="30">
        <f>D10</f>
        <v>1535.5</v>
      </c>
      <c r="E9" s="84">
        <f t="shared" ref="E9:E46" si="0">D9/C9*100</f>
        <v>73.630958089575131</v>
      </c>
    </row>
    <row r="10" spans="1:19" s="50" customFormat="1" ht="16.5" customHeight="1">
      <c r="A10" s="39" t="s">
        <v>31</v>
      </c>
      <c r="B10" s="40" t="s">
        <v>49</v>
      </c>
      <c r="C10" s="51">
        <v>2085.4</v>
      </c>
      <c r="D10" s="51">
        <v>1535.5</v>
      </c>
      <c r="E10" s="85">
        <f t="shared" si="0"/>
        <v>73.630958089575131</v>
      </c>
    </row>
    <row r="11" spans="1:19" s="50" customFormat="1" ht="22.5" customHeight="1">
      <c r="A11" s="19" t="s">
        <v>30</v>
      </c>
      <c r="B11" s="36" t="s">
        <v>29</v>
      </c>
      <c r="C11" s="30">
        <f>C12</f>
        <v>587.79999999999995</v>
      </c>
      <c r="D11" s="30">
        <f>D12</f>
        <v>464.8</v>
      </c>
      <c r="E11" s="84">
        <f t="shared" si="0"/>
        <v>79.0745151412045</v>
      </c>
    </row>
    <row r="12" spans="1:19" s="50" customFormat="1" ht="15" customHeight="1">
      <c r="A12" s="41" t="s">
        <v>28</v>
      </c>
      <c r="B12" s="42" t="s">
        <v>27</v>
      </c>
      <c r="C12" s="51">
        <v>587.79999999999995</v>
      </c>
      <c r="D12" s="51">
        <v>464.8</v>
      </c>
      <c r="E12" s="85">
        <f t="shared" si="0"/>
        <v>79.0745151412045</v>
      </c>
    </row>
    <row r="13" spans="1:19" s="50" customFormat="1" ht="21" customHeight="1">
      <c r="A13" s="48" t="s">
        <v>26</v>
      </c>
      <c r="B13" s="49" t="s">
        <v>25</v>
      </c>
      <c r="C13" s="30">
        <f>C14+C15</f>
        <v>99.6</v>
      </c>
      <c r="D13" s="30">
        <f>D14+D15</f>
        <v>84.600000000000009</v>
      </c>
      <c r="E13" s="84">
        <f t="shared" si="0"/>
        <v>84.939759036144594</v>
      </c>
    </row>
    <row r="14" spans="1:19" s="50" customFormat="1">
      <c r="A14" s="52" t="s">
        <v>24</v>
      </c>
      <c r="B14" s="53" t="s">
        <v>50</v>
      </c>
      <c r="C14" s="51">
        <v>11.1</v>
      </c>
      <c r="D14" s="51">
        <v>14.7</v>
      </c>
      <c r="E14" s="85">
        <f t="shared" si="0"/>
        <v>132.43243243243242</v>
      </c>
    </row>
    <row r="15" spans="1:19" s="50" customFormat="1">
      <c r="A15" s="52" t="s">
        <v>23</v>
      </c>
      <c r="B15" s="53" t="s">
        <v>51</v>
      </c>
      <c r="C15" s="51">
        <v>88.5</v>
      </c>
      <c r="D15" s="51">
        <v>69.900000000000006</v>
      </c>
      <c r="E15" s="85">
        <f t="shared" si="0"/>
        <v>78.983050847457633</v>
      </c>
    </row>
    <row r="16" spans="1:19" s="50" customFormat="1" ht="21.75" customHeight="1">
      <c r="A16" s="18" t="s">
        <v>22</v>
      </c>
      <c r="B16" s="37" t="s">
        <v>21</v>
      </c>
      <c r="C16" s="30">
        <f>C17</f>
        <v>20</v>
      </c>
      <c r="D16" s="30">
        <f>D17</f>
        <v>18.8</v>
      </c>
      <c r="E16" s="84">
        <f t="shared" si="0"/>
        <v>94</v>
      </c>
    </row>
    <row r="17" spans="1:5" s="50" customFormat="1" ht="25.5">
      <c r="A17" s="43" t="s">
        <v>20</v>
      </c>
      <c r="B17" s="16" t="s">
        <v>19</v>
      </c>
      <c r="C17" s="51">
        <v>20</v>
      </c>
      <c r="D17" s="51">
        <v>18.8</v>
      </c>
      <c r="E17" s="85">
        <f t="shared" si="0"/>
        <v>94</v>
      </c>
    </row>
    <row r="18" spans="1:5" s="50" customFormat="1" ht="35.25" customHeight="1">
      <c r="A18" s="17" t="s">
        <v>18</v>
      </c>
      <c r="B18" s="35" t="s">
        <v>17</v>
      </c>
      <c r="C18" s="30">
        <f>C19+C20</f>
        <v>180</v>
      </c>
      <c r="D18" s="30">
        <f>D20</f>
        <v>140.5</v>
      </c>
      <c r="E18" s="84">
        <f t="shared" si="0"/>
        <v>78.055555555555557</v>
      </c>
    </row>
    <row r="19" spans="1:5" s="50" customFormat="1" ht="38.25" hidden="1">
      <c r="A19" s="52" t="s">
        <v>16</v>
      </c>
      <c r="B19" s="54" t="s">
        <v>53</v>
      </c>
      <c r="C19" s="51"/>
      <c r="D19" s="51">
        <f t="shared" ref="D19:D28" ca="1" si="1">E19-C19</f>
        <v>0</v>
      </c>
      <c r="E19" s="85">
        <f t="shared" ca="1" si="0"/>
        <v>22.760144636400163</v>
      </c>
    </row>
    <row r="20" spans="1:5" s="50" customFormat="1" ht="42.75" customHeight="1">
      <c r="A20" s="5" t="s">
        <v>15</v>
      </c>
      <c r="B20" s="4" t="s">
        <v>14</v>
      </c>
      <c r="C20" s="51">
        <v>180</v>
      </c>
      <c r="D20" s="51">
        <v>140.5</v>
      </c>
      <c r="E20" s="85">
        <f t="shared" si="0"/>
        <v>78.055555555555557</v>
      </c>
    </row>
    <row r="21" spans="1:5" s="50" customFormat="1" ht="22.5" customHeight="1">
      <c r="A21" s="9" t="s">
        <v>13</v>
      </c>
      <c r="B21" s="38" t="s">
        <v>12</v>
      </c>
      <c r="C21" s="55">
        <f>C22+C23</f>
        <v>14</v>
      </c>
      <c r="D21" s="55">
        <f>D22+D23</f>
        <v>13</v>
      </c>
      <c r="E21" s="86">
        <f t="shared" si="0"/>
        <v>92.857142857142861</v>
      </c>
    </row>
    <row r="22" spans="1:5" s="50" customFormat="1">
      <c r="A22" s="44" t="s">
        <v>54</v>
      </c>
      <c r="B22" s="45" t="s">
        <v>45</v>
      </c>
      <c r="C22" s="78">
        <v>7</v>
      </c>
      <c r="D22" s="78">
        <v>13</v>
      </c>
      <c r="E22" s="87">
        <f t="shared" si="0"/>
        <v>185.71428571428572</v>
      </c>
    </row>
    <row r="23" spans="1:5" s="50" customFormat="1" ht="14.25" customHeight="1">
      <c r="A23" s="77" t="s">
        <v>55</v>
      </c>
      <c r="B23" s="45" t="s">
        <v>56</v>
      </c>
      <c r="C23" s="51">
        <v>7</v>
      </c>
      <c r="D23" s="51">
        <v>0</v>
      </c>
      <c r="E23" s="85">
        <f t="shared" si="0"/>
        <v>0</v>
      </c>
    </row>
    <row r="24" spans="1:5" s="50" customFormat="1" hidden="1">
      <c r="A24" s="56" t="s">
        <v>11</v>
      </c>
      <c r="B24" s="57" t="s">
        <v>57</v>
      </c>
      <c r="C24" s="58">
        <f>C25+C26</f>
        <v>0</v>
      </c>
      <c r="D24" s="58">
        <f t="shared" ca="1" si="1"/>
        <v>0</v>
      </c>
      <c r="E24" s="88">
        <f t="shared" ca="1" si="0"/>
        <v>22.760144636400163</v>
      </c>
    </row>
    <row r="25" spans="1:5" s="50" customFormat="1" ht="38.25" hidden="1">
      <c r="A25" s="59" t="s">
        <v>58</v>
      </c>
      <c r="B25" s="60" t="s">
        <v>59</v>
      </c>
      <c r="C25" s="51"/>
      <c r="D25" s="51">
        <f t="shared" ca="1" si="1"/>
        <v>0</v>
      </c>
      <c r="E25" s="85">
        <f t="shared" ca="1" si="0"/>
        <v>22.760144636400163</v>
      </c>
    </row>
    <row r="26" spans="1:5" s="50" customFormat="1" hidden="1">
      <c r="A26" s="61" t="s">
        <v>60</v>
      </c>
      <c r="B26" s="62" t="s">
        <v>61</v>
      </c>
      <c r="C26" s="51"/>
      <c r="D26" s="51">
        <f t="shared" ca="1" si="1"/>
        <v>0</v>
      </c>
      <c r="E26" s="85">
        <f t="shared" ca="1" si="0"/>
        <v>22.760144636400163</v>
      </c>
    </row>
    <row r="27" spans="1:5" s="50" customFormat="1" ht="41.25" hidden="1" customHeight="1">
      <c r="A27" s="63" t="s">
        <v>62</v>
      </c>
      <c r="B27" s="64" t="s">
        <v>63</v>
      </c>
      <c r="C27" s="55">
        <f>C28</f>
        <v>0</v>
      </c>
      <c r="D27" s="55">
        <f t="shared" ca="1" si="1"/>
        <v>0</v>
      </c>
      <c r="E27" s="86">
        <f t="shared" ca="1" si="0"/>
        <v>22.760144636400163</v>
      </c>
    </row>
    <row r="28" spans="1:5" s="50" customFormat="1" hidden="1">
      <c r="A28" s="65" t="s">
        <v>64</v>
      </c>
      <c r="B28" s="66" t="s">
        <v>65</v>
      </c>
      <c r="C28" s="51"/>
      <c r="D28" s="51">
        <f t="shared" ca="1" si="1"/>
        <v>0</v>
      </c>
      <c r="E28" s="85">
        <f t="shared" ca="1" si="0"/>
        <v>22.760144636400163</v>
      </c>
    </row>
    <row r="29" spans="1:5" s="50" customFormat="1" ht="26.25" customHeight="1">
      <c r="A29" s="67" t="s">
        <v>10</v>
      </c>
      <c r="B29" s="27" t="s">
        <v>39</v>
      </c>
      <c r="C29" s="28">
        <f>C30+C44</f>
        <v>6708.0999999999995</v>
      </c>
      <c r="D29" s="28">
        <f>D30+D44</f>
        <v>6652.7999999999993</v>
      </c>
      <c r="E29" s="83">
        <f t="shared" si="0"/>
        <v>99.175623499947818</v>
      </c>
    </row>
    <row r="30" spans="1:5" s="50" customFormat="1" ht="28.5">
      <c r="A30" s="14" t="s">
        <v>9</v>
      </c>
      <c r="B30" s="29" t="s">
        <v>40</v>
      </c>
      <c r="C30" s="30">
        <f>SUM(C31,C36,C39)</f>
        <v>6666.2</v>
      </c>
      <c r="D30" s="30">
        <f>D31+D36+D39</f>
        <v>6625.9</v>
      </c>
      <c r="E30" s="84">
        <f t="shared" si="0"/>
        <v>99.39545768203773</v>
      </c>
    </row>
    <row r="31" spans="1:5" s="47" customFormat="1" ht="24" customHeight="1">
      <c r="A31" s="13" t="s">
        <v>47</v>
      </c>
      <c r="B31" s="29" t="s">
        <v>46</v>
      </c>
      <c r="C31" s="31">
        <f>C32+C34</f>
        <v>6214.7</v>
      </c>
      <c r="D31" s="31">
        <f>D32+D34</f>
        <v>6214.7</v>
      </c>
      <c r="E31" s="89">
        <f t="shared" si="0"/>
        <v>100</v>
      </c>
    </row>
    <row r="32" spans="1:5" s="3" customFormat="1" ht="18.75" customHeight="1">
      <c r="A32" s="12" t="s">
        <v>8</v>
      </c>
      <c r="B32" s="11" t="s">
        <v>41</v>
      </c>
      <c r="C32" s="34">
        <f>SUM(C33)</f>
        <v>2173.6</v>
      </c>
      <c r="D32" s="34">
        <f>D33</f>
        <v>2173.6</v>
      </c>
      <c r="E32" s="90">
        <f t="shared" si="0"/>
        <v>100</v>
      </c>
    </row>
    <row r="33" spans="1:5" s="3" customFormat="1" ht="16.5" customHeight="1">
      <c r="A33" s="68" t="s">
        <v>7</v>
      </c>
      <c r="B33" s="4" t="s">
        <v>71</v>
      </c>
      <c r="C33" s="51">
        <v>2173.6</v>
      </c>
      <c r="D33" s="51">
        <v>2173.6</v>
      </c>
      <c r="E33" s="85">
        <f t="shared" si="0"/>
        <v>100</v>
      </c>
    </row>
    <row r="34" spans="1:5" s="3" customFormat="1" ht="18" customHeight="1">
      <c r="A34" s="12" t="s">
        <v>66</v>
      </c>
      <c r="B34" s="6" t="s">
        <v>67</v>
      </c>
      <c r="C34" s="34">
        <f>SUM(C35)</f>
        <v>4041.1</v>
      </c>
      <c r="D34" s="34">
        <f>D35</f>
        <v>4041.1</v>
      </c>
      <c r="E34" s="90">
        <f t="shared" si="0"/>
        <v>100</v>
      </c>
    </row>
    <row r="35" spans="1:5" s="3" customFormat="1" ht="18" customHeight="1">
      <c r="A35" s="69" t="s">
        <v>70</v>
      </c>
      <c r="B35" s="4" t="s">
        <v>72</v>
      </c>
      <c r="C35" s="51">
        <v>4041.1</v>
      </c>
      <c r="D35" s="51">
        <v>4041.1</v>
      </c>
      <c r="E35" s="85">
        <f t="shared" si="0"/>
        <v>100</v>
      </c>
    </row>
    <row r="36" spans="1:5" s="3" customFormat="1">
      <c r="A36" s="9" t="s">
        <v>68</v>
      </c>
      <c r="B36" s="32" t="s">
        <v>69</v>
      </c>
      <c r="C36" s="31">
        <f>SUM(C37)</f>
        <v>302.89999999999998</v>
      </c>
      <c r="D36" s="31">
        <f>D37</f>
        <v>302.89999999999998</v>
      </c>
      <c r="E36" s="89">
        <f t="shared" si="0"/>
        <v>100</v>
      </c>
    </row>
    <row r="37" spans="1:5" s="3" customFormat="1">
      <c r="A37" s="10" t="s">
        <v>6</v>
      </c>
      <c r="B37" s="70" t="s">
        <v>76</v>
      </c>
      <c r="C37" s="34">
        <f>SUM(C38)</f>
        <v>302.89999999999998</v>
      </c>
      <c r="D37" s="34">
        <f>D38</f>
        <v>302.89999999999998</v>
      </c>
      <c r="E37" s="90">
        <f t="shared" si="0"/>
        <v>100</v>
      </c>
    </row>
    <row r="38" spans="1:5" s="3" customFormat="1">
      <c r="A38" s="68" t="s">
        <v>5</v>
      </c>
      <c r="B38" s="71" t="s">
        <v>75</v>
      </c>
      <c r="C38" s="72">
        <v>302.89999999999998</v>
      </c>
      <c r="D38" s="72">
        <v>302.89999999999998</v>
      </c>
      <c r="E38" s="91">
        <f t="shared" si="0"/>
        <v>100</v>
      </c>
    </row>
    <row r="39" spans="1:5" s="3" customFormat="1" ht="28.5" customHeight="1">
      <c r="A39" s="9" t="s">
        <v>48</v>
      </c>
      <c r="B39" s="33" t="s">
        <v>42</v>
      </c>
      <c r="C39" s="31">
        <f>SUM(C40)+C42</f>
        <v>148.6</v>
      </c>
      <c r="D39" s="31">
        <f>D40+D42</f>
        <v>108.30000000000001</v>
      </c>
      <c r="E39" s="89">
        <f t="shared" si="0"/>
        <v>72.880215343203233</v>
      </c>
    </row>
    <row r="40" spans="1:5" s="3" customFormat="1" ht="25.5">
      <c r="A40" s="8" t="s">
        <v>4</v>
      </c>
      <c r="B40" s="6" t="s">
        <v>43</v>
      </c>
      <c r="C40" s="34">
        <f>SUM(C41)</f>
        <v>103.8</v>
      </c>
      <c r="D40" s="34">
        <f>D41</f>
        <v>77.400000000000006</v>
      </c>
      <c r="E40" s="90">
        <f t="shared" si="0"/>
        <v>74.566473988439313</v>
      </c>
    </row>
    <row r="41" spans="1:5" s="3" customFormat="1" ht="24">
      <c r="A41" s="69" t="s">
        <v>3</v>
      </c>
      <c r="B41" s="4" t="s">
        <v>73</v>
      </c>
      <c r="C41" s="51">
        <v>103.8</v>
      </c>
      <c r="D41" s="51">
        <v>77.400000000000006</v>
      </c>
      <c r="E41" s="85">
        <f t="shared" si="0"/>
        <v>74.566473988439313</v>
      </c>
    </row>
    <row r="42" spans="1:5" s="3" customFormat="1" ht="19.5" customHeight="1">
      <c r="A42" s="7" t="s">
        <v>2</v>
      </c>
      <c r="B42" s="6" t="s">
        <v>44</v>
      </c>
      <c r="C42" s="34">
        <f>C43</f>
        <v>44.8</v>
      </c>
      <c r="D42" s="34">
        <f>D43</f>
        <v>30.9</v>
      </c>
      <c r="E42" s="90">
        <f t="shared" si="0"/>
        <v>68.973214285714292</v>
      </c>
    </row>
    <row r="43" spans="1:5" s="3" customFormat="1" ht="21.75" customHeight="1">
      <c r="A43" s="69" t="s">
        <v>1</v>
      </c>
      <c r="B43" s="4" t="s">
        <v>74</v>
      </c>
      <c r="C43" s="51">
        <v>44.8</v>
      </c>
      <c r="D43" s="51">
        <v>30.9</v>
      </c>
      <c r="E43" s="85">
        <f t="shared" si="0"/>
        <v>68.973214285714292</v>
      </c>
    </row>
    <row r="44" spans="1:5" s="3" customFormat="1" ht="19.5" customHeight="1">
      <c r="A44" s="9" t="s">
        <v>79</v>
      </c>
      <c r="B44" s="33" t="s">
        <v>77</v>
      </c>
      <c r="C44" s="31">
        <f>SUM(C45)+C47</f>
        <v>41.9</v>
      </c>
      <c r="D44" s="31">
        <f>D45</f>
        <v>26.9</v>
      </c>
      <c r="E44" s="89">
        <f>D44/C44*100</f>
        <v>64.200477326968979</v>
      </c>
    </row>
    <row r="45" spans="1:5" s="3" customFormat="1">
      <c r="A45" s="80" t="s">
        <v>80</v>
      </c>
      <c r="B45" s="4" t="s">
        <v>78</v>
      </c>
      <c r="C45" s="72">
        <v>41.9</v>
      </c>
      <c r="D45" s="72">
        <v>26.9</v>
      </c>
      <c r="E45" s="91">
        <f>D45/C45*100</f>
        <v>64.200477326968979</v>
      </c>
    </row>
    <row r="46" spans="1:5" s="3" customFormat="1" ht="28.5" customHeight="1">
      <c r="A46" s="73" t="s">
        <v>0</v>
      </c>
      <c r="B46" s="74"/>
      <c r="C46" s="75">
        <f>C29+C8</f>
        <v>9694.9</v>
      </c>
      <c r="D46" s="75">
        <f>D29+D8</f>
        <v>8910</v>
      </c>
      <c r="E46" s="92">
        <f t="shared" si="0"/>
        <v>91.903990758027419</v>
      </c>
    </row>
    <row r="47" spans="1:5" ht="14.25">
      <c r="A47" s="2"/>
      <c r="B47" s="2"/>
    </row>
  </sheetData>
  <mergeCells count="7">
    <mergeCell ref="C1:E1"/>
    <mergeCell ref="D6:D7"/>
    <mergeCell ref="E6:E7"/>
    <mergeCell ref="B6:B7"/>
    <mergeCell ref="A6:A7"/>
    <mergeCell ref="C6:C7"/>
    <mergeCell ref="A3:E3"/>
  </mergeCells>
  <phoneticPr fontId="0" type="noConversion"/>
  <pageMargins left="0.98425196850393704" right="0" top="0.39370078740157483" bottom="0" header="0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2016-12-28T06:06:44Z</cp:lastPrinted>
  <dcterms:created xsi:type="dcterms:W3CDTF">2006-09-28T05:33:49Z</dcterms:created>
  <dcterms:modified xsi:type="dcterms:W3CDTF">2018-10-11T08:23:24Z</dcterms:modified>
</cp:coreProperties>
</file>