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2013" sheetId="1" r:id="rId1"/>
    <sheet name="2014" sheetId="2" r:id="rId2"/>
    <sheet name="2015" sheetId="3" r:id="rId3"/>
  </sheets>
  <definedNames>
    <definedName name="_xlnm.Print_Titles" localSheetId="0">'2013'!$10:$10</definedName>
    <definedName name="_xlnm.Print_Titles" localSheetId="1">'2014'!$11:$11</definedName>
    <definedName name="_xlnm.Print_Titles" localSheetId="2">'2015'!$11:$11</definedName>
  </definedNames>
  <calcPr fullCalcOnLoad="1"/>
</workbook>
</file>

<file path=xl/sharedStrings.xml><?xml version="1.0" encoding="utf-8"?>
<sst xmlns="http://schemas.openxmlformats.org/spreadsheetml/2006/main" count="1598" uniqueCount="135">
  <si>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</si>
  <si>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</si>
  <si>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</si>
  <si>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</si>
  <si>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</si>
  <si>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</si>
  <si>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</si>
  <si>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</si>
  <si>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</si>
  <si>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</si>
  <si>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</si>
  <si>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</si>
  <si>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</si>
  <si>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</si>
  <si>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</si>
  <si>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</si>
  <si>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</si>
  <si>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</si>
  <si>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</si>
  <si>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</si>
  <si>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01.11</t>
  </si>
  <si>
    <t>резервные фонды</t>
  </si>
  <si>
    <t>др. общегосударственные расходы</t>
  </si>
  <si>
    <t>наименование</t>
  </si>
  <si>
    <t>итого по разделу 01</t>
  </si>
  <si>
    <t>итого по разделу 02</t>
  </si>
  <si>
    <t>оплата труда и нач-я на выплаты по оплате труда</t>
  </si>
  <si>
    <t>итого по разделу 05</t>
  </si>
  <si>
    <t>05.03</t>
  </si>
  <si>
    <t>итого по разделу 11</t>
  </si>
  <si>
    <t>итого по бюджету</t>
  </si>
  <si>
    <t>08.01</t>
  </si>
  <si>
    <t>290</t>
  </si>
  <si>
    <t>перечисления другим бюджетам бюджетной системы</t>
  </si>
  <si>
    <t>02.03</t>
  </si>
  <si>
    <t>уличное освещение</t>
  </si>
  <si>
    <t>содержание дорог</t>
  </si>
  <si>
    <t>содержание мест захоронений</t>
  </si>
  <si>
    <t>прочие мероприятия</t>
  </si>
  <si>
    <t>РАЗДЕЛ 10 СОЦИАЛЬНАЯ ПОЛИТИКА</t>
  </si>
  <si>
    <t>10.03</t>
  </si>
  <si>
    <t>итого по разделу 10</t>
  </si>
  <si>
    <t>08 КУЛЬТУРА И КИНЕМАТОГРАФИЯ</t>
  </si>
  <si>
    <t>итого по разделу 08</t>
  </si>
  <si>
    <t>РАЗДЕЛ 05 ЖИЛИЩНО-КОММУНАЛЬНОЕ ХОЗЯЙСТВО</t>
  </si>
  <si>
    <t>РАЗДЕЛ 02 НАЦИОНАЛЬНАЯ ОБОРОНА</t>
  </si>
  <si>
    <t>РАЗДЕЛ 01 ОБЩЕГОСУДАРСТВЕННЫЕ ВОПРОСЫ</t>
  </si>
  <si>
    <t>04.12</t>
  </si>
  <si>
    <t>226</t>
  </si>
  <si>
    <t>05.02</t>
  </si>
  <si>
    <t>озеленение</t>
  </si>
  <si>
    <t>07.07</t>
  </si>
  <si>
    <t>итого по разделу 07</t>
  </si>
  <si>
    <t>итого по разделу 04</t>
  </si>
  <si>
    <t>10.04</t>
  </si>
  <si>
    <t>340</t>
  </si>
  <si>
    <t>222</t>
  </si>
  <si>
    <t>безвозмездные перечисления муниц.  и гос.  организациям</t>
  </si>
  <si>
    <t>безвозмездные перечисления организациям, за искл.  мун.  и гос.  организаций</t>
  </si>
  <si>
    <t>05.01</t>
  </si>
  <si>
    <t>Благоустройство</t>
  </si>
  <si>
    <t>01.13</t>
  </si>
  <si>
    <t>РАЗДЕЛ 04 НАЦИОНАЛЬНАЯ ЭКОНОМИКА</t>
  </si>
  <si>
    <t>РАЗДЕЛ 11 ФИЗИЧЕСКАЯ КУЛЬТУРА И СПОРТ</t>
  </si>
  <si>
    <t>11.05</t>
  </si>
  <si>
    <t>РАЗДЕЛ 07 ОБРАЗОВАНИЕ</t>
  </si>
  <si>
    <t>01.06</t>
  </si>
  <si>
    <t>перечисления другим бюджетам бюджетной системы РФ</t>
  </si>
  <si>
    <t>01.07</t>
  </si>
  <si>
    <t>Обеспечение проведения выборов и референдумов</t>
  </si>
  <si>
    <t>04.01</t>
  </si>
  <si>
    <t>0203</t>
  </si>
  <si>
    <t>РАЗДЕЛ 03 НАЦИОНАЛЬНАЯ БЕЗОПАСНОСТЬ И ПРАВООХРАНИТЕЛЬНАЯ ДЕЯТЕЛЬНОСТЬ</t>
  </si>
  <si>
    <t>Общеэкономические вопросы</t>
  </si>
  <si>
    <t>Жилищное хозяйство</t>
  </si>
  <si>
    <t>03.09</t>
  </si>
  <si>
    <t>Другие вопросы в области национальной безопасности и правохранительной деятельности</t>
  </si>
  <si>
    <t>03.14</t>
  </si>
  <si>
    <t>Защита населения и территории от чрезвычайных ситуаций природного и техногенного характера,гражданская обороны</t>
  </si>
  <si>
    <t>Другие вопросы в области национальной экономики и правоохранительной деятельности</t>
  </si>
  <si>
    <t>Коммунальное хозяйство</t>
  </si>
  <si>
    <t>Программа комплексного развития систем коммунальной инфраструктуры МБ</t>
  </si>
  <si>
    <t>Программа комплексного развития систем коммунальной инфраструктуры ОБ</t>
  </si>
  <si>
    <t>Программа Энергосбережение</t>
  </si>
  <si>
    <t>Программа Чистая вода</t>
  </si>
  <si>
    <t>Программа тер. Планирования МБ</t>
  </si>
  <si>
    <t>Программа тер. Планирования ОБ</t>
  </si>
  <si>
    <t>пенсии, пособия, выплачиваемые организациями сектора государственного управления</t>
  </si>
  <si>
    <t>13.01</t>
  </si>
  <si>
    <t>Социальное обеспечение населения</t>
  </si>
  <si>
    <t>Охрана семьи и детства</t>
  </si>
  <si>
    <t>итого по разделу 03</t>
  </si>
  <si>
    <t>итого по разделу 13</t>
  </si>
  <si>
    <t>обслуживание государственного (муниципального) долга</t>
  </si>
  <si>
    <t>РАЗДЕЛ 13 ОБСЛУЖИВАНИЕ ГОСУДАРСТВЕННОГО И МУНИЦИПАЛЬНОГОДОЛГА</t>
  </si>
  <si>
    <t>04.08</t>
  </si>
  <si>
    <t>Транспорт</t>
  </si>
  <si>
    <t>Дорожное хозяйство (дорожные фонды)</t>
  </si>
  <si>
    <t>04.09</t>
  </si>
  <si>
    <t>программа Энергосбережение</t>
  </si>
  <si>
    <t>программа Развития автомобильных дорог МБ</t>
  </si>
  <si>
    <t>программа Развития автомобильных дорог ОБ</t>
  </si>
  <si>
    <t>программа Повышение безопасности дорожного движения</t>
  </si>
  <si>
    <t>263</t>
  </si>
  <si>
    <t>Потребность</t>
  </si>
  <si>
    <t>Проект 2013 год</t>
  </si>
  <si>
    <t>собственные</t>
  </si>
  <si>
    <t>дотация ОБ</t>
  </si>
  <si>
    <t>дотация РФФП</t>
  </si>
  <si>
    <t>Вусы</t>
  </si>
  <si>
    <t>ДЦП "Сто модельных домов" ОБ</t>
  </si>
  <si>
    <t>ДЦП "Сто модельных домов" МБ</t>
  </si>
  <si>
    <t>Субсидия на ЗП глава, муниц., тех и вспомог. персонал</t>
  </si>
  <si>
    <t>Объем денежных средств</t>
  </si>
  <si>
    <t>ПРОВЕРКА</t>
  </si>
  <si>
    <t>Проект 2014 год</t>
  </si>
  <si>
    <t>Ожидаемое исполнение 2012 года</t>
  </si>
  <si>
    <t>РАСЧЁТ ПО ФУНКЦИОНАЛЬНОЙ СТРУКТУРЕ РАСХОДОВ
БЮДЖЕТА РЕЧУШИНСКОГО СЕЛЬСКОГО ПОСЕЛЕНИЯ  НА 2013 ГОД</t>
  </si>
  <si>
    <t>РАСЧЁТ ПО ФУНКЦИОНАЛЬНОЙ СТРУКТУРЕ РАСХОДОВ
БЮДЖЕТА РЕЧУШИНСКОГО СЕЛЬСКОГО ПОСЕЛЕНИЯ  НА 2014 ГОД</t>
  </si>
  <si>
    <t>РАСЧЁТ ПО ФУНКЦИОНАЛЬНОЙ СТРУКТУРЕ РАСХОДОВ
БЮДЖЕТА РЕЧУШИНСКОГО СЕЛЬСКОГО ПОСЕЛЕНИЯ  НА 2015 ГОД</t>
  </si>
  <si>
    <t>Тарифы</t>
  </si>
  <si>
    <t xml:space="preserve"> </t>
  </si>
  <si>
    <t>Эффективность</t>
  </si>
  <si>
    <t>Усл утвержд</t>
  </si>
  <si>
    <t xml:space="preserve"> поселения на 2013 год и плановый  период  2014-2015 годов"</t>
  </si>
  <si>
    <t>Справочная № 1 к решению Думы Речушинского сельского</t>
  </si>
  <si>
    <t xml:space="preserve"> поселения " О бюджете  Речушинского  сельского</t>
  </si>
  <si>
    <t>Справочная № 2 к решению Думы Речушинского сельского</t>
  </si>
  <si>
    <t>Справочная № 3 к решению Думы Речушинского сельского</t>
  </si>
  <si>
    <t>10.01</t>
  </si>
  <si>
    <t>Пенсионное обеспечение</t>
  </si>
  <si>
    <t>Проект 2015 год</t>
  </si>
  <si>
    <t>от " 27  "  декабря  2012г.</t>
  </si>
  <si>
    <t>от " __27 "  декабря   2012г.</t>
  </si>
  <si>
    <t>от " 27 "  декабря _ 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</si>
</sst>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164" fontId="5" fillId="35" borderId="16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34" borderId="16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164" fontId="3" fillId="33" borderId="16" xfId="0" applyNumberFormat="1" applyFont="1" applyFill="1" applyBorder="1" applyAlignment="1">
      <alignment vertical="center"/>
    </xf>
    <xf numFmtId="164" fontId="3" fillId="35" borderId="10" xfId="0" applyNumberFormat="1" applyFont="1" applyFill="1" applyBorder="1" applyAlignment="1">
      <alignment vertical="center"/>
    </xf>
    <xf numFmtId="164" fontId="3" fillId="35" borderId="16" xfId="0" applyNumberFormat="1" applyFont="1" applyFill="1" applyBorder="1" applyAlignment="1">
      <alignment vertical="center"/>
    </xf>
    <xf numFmtId="164" fontId="5" fillId="35" borderId="10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164" fontId="5" fillId="35" borderId="10" xfId="0" applyNumberFormat="1" applyFont="1" applyFill="1" applyBorder="1" applyAlignment="1" applyProtection="1">
      <alignment vertical="center"/>
      <protection locked="0"/>
    </xf>
    <xf numFmtId="164" fontId="5" fillId="33" borderId="10" xfId="0" applyNumberFormat="1" applyFont="1" applyFill="1" applyBorder="1" applyAlignment="1">
      <alignment vertical="center"/>
    </xf>
    <xf numFmtId="164" fontId="5" fillId="33" borderId="16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164" fontId="6" fillId="33" borderId="16" xfId="0" applyNumberFormat="1" applyFont="1" applyFill="1" applyBorder="1" applyAlignment="1">
      <alignment vertical="center"/>
    </xf>
    <xf numFmtId="164" fontId="6" fillId="33" borderId="15" xfId="0" applyNumberFormat="1" applyFont="1" applyFill="1" applyBorder="1" applyAlignment="1">
      <alignment vertical="center"/>
    </xf>
    <xf numFmtId="164" fontId="6" fillId="33" borderId="17" xfId="0" applyNumberFormat="1" applyFont="1" applyFill="1" applyBorder="1" applyAlignment="1">
      <alignment vertical="center"/>
    </xf>
    <xf numFmtId="164" fontId="5" fillId="35" borderId="16" xfId="0" applyNumberFormat="1" applyFont="1" applyFill="1" applyBorder="1" applyAlignment="1" applyProtection="1">
      <alignment vertical="center"/>
      <protection locked="0"/>
    </xf>
    <xf numFmtId="164" fontId="3" fillId="35" borderId="10" xfId="0" applyNumberFormat="1" applyFont="1" applyFill="1" applyBorder="1" applyAlignment="1" applyProtection="1">
      <alignment vertical="center"/>
      <protection locked="0"/>
    </xf>
    <xf numFmtId="164" fontId="3" fillId="35" borderId="16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3" fillId="0" borderId="16" xfId="0" applyNumberFormat="1" applyFont="1" applyBorder="1" applyAlignment="1" applyProtection="1">
      <alignment vertical="center"/>
      <protection locked="0"/>
    </xf>
    <xf numFmtId="164" fontId="3" fillId="33" borderId="10" xfId="0" applyNumberFormat="1" applyFont="1" applyFill="1" applyBorder="1" applyAlignment="1" applyProtection="1">
      <alignment vertical="center"/>
      <protection locked="0"/>
    </xf>
    <xf numFmtId="164" fontId="3" fillId="33" borderId="16" xfId="0" applyNumberFormat="1" applyFont="1" applyFill="1" applyBorder="1" applyAlignment="1" applyProtection="1">
      <alignment vertical="center"/>
      <protection locked="0"/>
    </xf>
    <xf numFmtId="164" fontId="5" fillId="0" borderId="10" xfId="0" applyNumberFormat="1" applyFont="1" applyBorder="1" applyAlignment="1" applyProtection="1">
      <alignment vertical="center"/>
      <protection locked="0"/>
    </xf>
    <xf numFmtId="164" fontId="5" fillId="0" borderId="16" xfId="0" applyNumberFormat="1" applyFont="1" applyBorder="1" applyAlignment="1" applyProtection="1">
      <alignment vertical="center"/>
      <protection locked="0"/>
    </xf>
    <xf numFmtId="164" fontId="5" fillId="35" borderId="10" xfId="0" applyNumberFormat="1" applyFont="1" applyFill="1" applyBorder="1" applyAlignment="1" applyProtection="1">
      <alignment vertical="center"/>
      <protection/>
    </xf>
    <xf numFmtId="164" fontId="8" fillId="0" borderId="0" xfId="0" applyNumberFormat="1" applyFont="1" applyAlignment="1">
      <alignment/>
    </xf>
    <xf numFmtId="164" fontId="9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left" vertical="center"/>
    </xf>
    <xf numFmtId="164" fontId="8" fillId="0" borderId="0" xfId="0" applyNumberFormat="1" applyFont="1" applyAlignment="1">
      <alignment horizontal="center"/>
    </xf>
    <xf numFmtId="49" fontId="3" fillId="34" borderId="11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2"/>
  <sheetViews>
    <sheetView zoomScale="75" zoomScaleNormal="75" zoomScalePageLayoutView="0" workbookViewId="0" topLeftCell="A1">
      <selection activeCell="K7" sqref="K7"/>
    </sheetView>
  </sheetViews>
  <sheetFormatPr defaultColWidth="9.00390625" defaultRowHeight="12.75"/>
  <cols>
    <col min="1" max="1" width="8.875" style="1" customWidth="1"/>
    <col min="2" max="2" width="9.625" style="1" customWidth="1"/>
    <col min="3" max="3" width="57.75390625" style="1" customWidth="1"/>
    <col min="4" max="4" width="12.75390625" style="1" customWidth="1"/>
    <col min="5" max="5" width="14.125" style="1" customWidth="1"/>
    <col min="6" max="6" width="12.25390625" style="1" customWidth="1"/>
    <col min="7" max="7" width="13.25390625" style="1" customWidth="1"/>
    <col min="8" max="8" width="11.75390625" style="1" customWidth="1"/>
    <col min="9" max="9" width="11.00390625" style="1" customWidth="1"/>
    <col min="10" max="11" width="12.75390625" style="1" customWidth="1"/>
    <col min="12" max="12" width="11.75390625" style="1" customWidth="1"/>
    <col min="13" max="13" width="12.25390625" style="1" customWidth="1"/>
    <col min="14" max="16384" width="9.125" style="1" customWidth="1"/>
  </cols>
  <sheetData>
    <row r="1" spans="9:13" ht="12.75">
      <c r="I1" s="100" t="s">
        <v>125</v>
      </c>
      <c r="J1" s="101"/>
      <c r="K1" s="101"/>
      <c r="L1" s="101"/>
      <c r="M1" s="101"/>
    </row>
    <row r="2" spans="9:13" ht="12.75">
      <c r="I2" s="100" t="s">
        <v>126</v>
      </c>
      <c r="J2" s="101"/>
      <c r="K2" s="101"/>
      <c r="L2" s="101"/>
      <c r="M2" s="101"/>
    </row>
    <row r="3" spans="9:13" ht="12.75">
      <c r="I3" s="100" t="s">
        <v>124</v>
      </c>
      <c r="J3" s="101"/>
      <c r="K3" s="101"/>
      <c r="L3" s="101"/>
      <c r="M3" s="101"/>
    </row>
    <row r="4" spans="9:13" ht="12.75">
      <c r="I4" s="100" t="s">
        <v>132</v>
      </c>
      <c r="J4" s="101"/>
      <c r="K4" s="101"/>
      <c r="L4" s="101"/>
      <c r="M4" s="101"/>
    </row>
    <row r="5" spans="1:12" ht="15.75">
      <c r="A5" s="2"/>
      <c r="B5" s="3"/>
      <c r="C5" s="2"/>
      <c r="D5" s="2"/>
      <c r="E5" s="2"/>
      <c r="F5" s="47"/>
      <c r="G5" s="46"/>
      <c r="H5" s="46"/>
      <c r="I5" s="46"/>
      <c r="J5" s="46"/>
      <c r="K5" s="46"/>
      <c r="L5" s="46"/>
    </row>
    <row r="6" spans="1:13" s="2" customFormat="1" ht="39.75" customHeight="1">
      <c r="A6" s="87" t="s">
        <v>117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  <c r="M6" s="88"/>
    </row>
    <row r="7" spans="1:13" s="2" customFormat="1" ht="15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  <c r="M7" s="57"/>
    </row>
    <row r="8" spans="1:13" s="77" customFormat="1" ht="18.75" hidden="1">
      <c r="A8" s="89" t="s">
        <v>113</v>
      </c>
      <c r="B8" s="89"/>
      <c r="C8" s="89"/>
      <c r="D8" s="89"/>
      <c r="E8" s="90"/>
      <c r="F8" s="90"/>
      <c r="G8" s="78">
        <v>2680</v>
      </c>
      <c r="H8" s="76">
        <v>86</v>
      </c>
      <c r="I8" s="76">
        <v>1099</v>
      </c>
      <c r="J8" s="76">
        <v>2518.9</v>
      </c>
      <c r="K8" s="76">
        <v>90.7</v>
      </c>
      <c r="L8" s="79">
        <v>84.5</v>
      </c>
      <c r="M8" s="79">
        <v>37.5</v>
      </c>
    </row>
    <row r="9" spans="1:13" s="2" customFormat="1" ht="16.5" thickBo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  <c r="M9" s="57"/>
    </row>
    <row r="10" spans="1:13" ht="81" customHeight="1">
      <c r="A10" s="96" t="s">
        <v>23</v>
      </c>
      <c r="B10" s="97"/>
      <c r="C10" s="97"/>
      <c r="D10" s="28" t="s">
        <v>116</v>
      </c>
      <c r="E10" s="28" t="s">
        <v>104</v>
      </c>
      <c r="F10" s="43" t="s">
        <v>105</v>
      </c>
      <c r="G10" s="28" t="s">
        <v>106</v>
      </c>
      <c r="H10" s="28" t="s">
        <v>107</v>
      </c>
      <c r="I10" s="28" t="s">
        <v>108</v>
      </c>
      <c r="J10" s="28" t="s">
        <v>112</v>
      </c>
      <c r="K10" s="28" t="s">
        <v>122</v>
      </c>
      <c r="L10" s="28" t="s">
        <v>109</v>
      </c>
      <c r="M10" s="29" t="s">
        <v>120</v>
      </c>
    </row>
    <row r="11" spans="1:13" ht="15.75">
      <c r="A11" s="18" t="s">
        <v>46</v>
      </c>
      <c r="B11" s="5"/>
      <c r="C11" s="4"/>
      <c r="D11" s="51"/>
      <c r="E11" s="51"/>
      <c r="F11" s="51"/>
      <c r="G11" s="51"/>
      <c r="H11" s="51"/>
      <c r="I11" s="51"/>
      <c r="J11" s="51"/>
      <c r="K11" s="51"/>
      <c r="L11" s="51"/>
      <c r="M11" s="52"/>
    </row>
    <row r="12" spans="1:13" ht="15.75">
      <c r="A12" s="19" t="s">
        <v>0</v>
      </c>
      <c r="B12" s="7">
        <v>210</v>
      </c>
      <c r="C12" s="27" t="s">
        <v>26</v>
      </c>
      <c r="D12" s="53">
        <f>SUM(D13:D15)</f>
        <v>4145.5</v>
      </c>
      <c r="E12" s="53">
        <f aca="true" t="shared" si="0" ref="E12:M12">SUM(E13:E15)</f>
        <v>4381.700000000001</v>
      </c>
      <c r="F12" s="53">
        <f t="shared" si="0"/>
        <v>3359.1</v>
      </c>
      <c r="G12" s="53">
        <f t="shared" si="0"/>
        <v>634.3</v>
      </c>
      <c r="H12" s="53">
        <f t="shared" si="0"/>
        <v>86</v>
      </c>
      <c r="I12" s="53">
        <f t="shared" si="0"/>
        <v>119.9</v>
      </c>
      <c r="J12" s="53">
        <f>SUM(J13:J15)</f>
        <v>2518.9</v>
      </c>
      <c r="K12" s="53">
        <f>SUM(K13:K15)</f>
        <v>0</v>
      </c>
      <c r="L12" s="53">
        <f t="shared" si="0"/>
        <v>0</v>
      </c>
      <c r="M12" s="54">
        <f t="shared" si="0"/>
        <v>0</v>
      </c>
    </row>
    <row r="13" spans="1:13" ht="15.75">
      <c r="A13" s="20" t="s">
        <v>0</v>
      </c>
      <c r="B13" s="9">
        <v>211</v>
      </c>
      <c r="C13" s="10" t="s">
        <v>1</v>
      </c>
      <c r="D13" s="55">
        <f>SUM(D30,D46,D62)</f>
        <v>3102</v>
      </c>
      <c r="E13" s="55">
        <f aca="true" t="shared" si="1" ref="E13:M14">SUM(E30,E46,E62)</f>
        <v>3381.8</v>
      </c>
      <c r="F13" s="55">
        <f t="shared" si="1"/>
        <v>2579</v>
      </c>
      <c r="G13" s="55">
        <f t="shared" si="1"/>
        <v>341</v>
      </c>
      <c r="H13" s="55">
        <f t="shared" si="1"/>
        <v>86</v>
      </c>
      <c r="I13" s="55">
        <f t="shared" si="1"/>
        <v>102</v>
      </c>
      <c r="J13" s="55">
        <f>SUM(J30,J46,J62)</f>
        <v>2050</v>
      </c>
      <c r="K13" s="55">
        <f>SUM(K30,K46,K62)</f>
        <v>0</v>
      </c>
      <c r="L13" s="55">
        <f t="shared" si="1"/>
        <v>0</v>
      </c>
      <c r="M13" s="48">
        <f t="shared" si="1"/>
        <v>0</v>
      </c>
    </row>
    <row r="14" spans="1:13" ht="15.75">
      <c r="A14" s="20" t="s">
        <v>0</v>
      </c>
      <c r="B14" s="9">
        <v>212</v>
      </c>
      <c r="C14" s="10" t="s">
        <v>2</v>
      </c>
      <c r="D14" s="55">
        <f>SUM(D31,D47,D63)</f>
        <v>18.5</v>
      </c>
      <c r="E14" s="55">
        <f t="shared" si="1"/>
        <v>12</v>
      </c>
      <c r="F14" s="55">
        <f t="shared" si="1"/>
        <v>12</v>
      </c>
      <c r="G14" s="55">
        <f t="shared" si="1"/>
        <v>12</v>
      </c>
      <c r="H14" s="55">
        <f t="shared" si="1"/>
        <v>0</v>
      </c>
      <c r="I14" s="55">
        <f t="shared" si="1"/>
        <v>0</v>
      </c>
      <c r="J14" s="55">
        <f>SUM(J31,J47,J63)</f>
        <v>0</v>
      </c>
      <c r="K14" s="55">
        <f>SUM(K31,K47,K63)</f>
        <v>0</v>
      </c>
      <c r="L14" s="55">
        <f t="shared" si="1"/>
        <v>0</v>
      </c>
      <c r="M14" s="48">
        <f t="shared" si="1"/>
        <v>0</v>
      </c>
    </row>
    <row r="15" spans="1:13" ht="15.75">
      <c r="A15" s="20" t="s">
        <v>0</v>
      </c>
      <c r="B15" s="9">
        <v>213</v>
      </c>
      <c r="C15" s="10" t="s">
        <v>3</v>
      </c>
      <c r="D15" s="55">
        <f>SUM(D32,D48,D64,)</f>
        <v>1025</v>
      </c>
      <c r="E15" s="55">
        <f>SUM(E32,E48,E64,)</f>
        <v>987.9000000000001</v>
      </c>
      <c r="F15" s="55">
        <f aca="true" t="shared" si="2" ref="F15:M15">SUM(F32,F48,F64,)</f>
        <v>768.1</v>
      </c>
      <c r="G15" s="55">
        <f t="shared" si="2"/>
        <v>281.3</v>
      </c>
      <c r="H15" s="55">
        <f t="shared" si="2"/>
        <v>0</v>
      </c>
      <c r="I15" s="55">
        <f t="shared" si="2"/>
        <v>17.9</v>
      </c>
      <c r="J15" s="55">
        <f>SUM(J32,J48,J64,)</f>
        <v>468.9</v>
      </c>
      <c r="K15" s="55">
        <f>SUM(K32,K48,K64,)</f>
        <v>0</v>
      </c>
      <c r="L15" s="55">
        <f t="shared" si="2"/>
        <v>0</v>
      </c>
      <c r="M15" s="48">
        <f t="shared" si="2"/>
        <v>0</v>
      </c>
    </row>
    <row r="16" spans="1:13" ht="15.75">
      <c r="A16" s="19" t="s">
        <v>0</v>
      </c>
      <c r="B16" s="7">
        <v>220</v>
      </c>
      <c r="C16" s="8" t="s">
        <v>4</v>
      </c>
      <c r="D16" s="53">
        <f>SUM(D17:D22)</f>
        <v>174.1</v>
      </c>
      <c r="E16" s="53">
        <f aca="true" t="shared" si="3" ref="E16:M16">SUM(E17:E22)</f>
        <v>434.6</v>
      </c>
      <c r="F16" s="53">
        <f t="shared" si="3"/>
        <v>385.7</v>
      </c>
      <c r="G16" s="53">
        <f t="shared" si="3"/>
        <v>295</v>
      </c>
      <c r="H16" s="53">
        <f t="shared" si="3"/>
        <v>0</v>
      </c>
      <c r="I16" s="53">
        <f t="shared" si="3"/>
        <v>0</v>
      </c>
      <c r="J16" s="53">
        <f>SUM(J17:J22)</f>
        <v>0</v>
      </c>
      <c r="K16" s="53">
        <f>SUM(K17:K22)</f>
        <v>90.7</v>
      </c>
      <c r="L16" s="53">
        <f t="shared" si="3"/>
        <v>0</v>
      </c>
      <c r="M16" s="54">
        <f t="shared" si="3"/>
        <v>0</v>
      </c>
    </row>
    <row r="17" spans="1:13" ht="15.75">
      <c r="A17" s="20" t="s">
        <v>0</v>
      </c>
      <c r="B17" s="9">
        <v>221</v>
      </c>
      <c r="C17" s="10" t="s">
        <v>5</v>
      </c>
      <c r="D17" s="55">
        <f>SUM(D34,D50,D66)</f>
        <v>25.5</v>
      </c>
      <c r="E17" s="55">
        <f aca="true" t="shared" si="4" ref="E17:M21">SUM(E34,E50,E66)</f>
        <v>24</v>
      </c>
      <c r="F17" s="55">
        <f t="shared" si="4"/>
        <v>25</v>
      </c>
      <c r="G17" s="55">
        <f t="shared" si="4"/>
        <v>25</v>
      </c>
      <c r="H17" s="55">
        <f t="shared" si="4"/>
        <v>0</v>
      </c>
      <c r="I17" s="55">
        <f t="shared" si="4"/>
        <v>0</v>
      </c>
      <c r="J17" s="55">
        <f aca="true" t="shared" si="5" ref="J17:K21">SUM(J34,J50,J66)</f>
        <v>0</v>
      </c>
      <c r="K17" s="55">
        <f t="shared" si="5"/>
        <v>0</v>
      </c>
      <c r="L17" s="55">
        <f t="shared" si="4"/>
        <v>0</v>
      </c>
      <c r="M17" s="48">
        <f t="shared" si="4"/>
        <v>0</v>
      </c>
    </row>
    <row r="18" spans="1:13" ht="15.75">
      <c r="A18" s="20" t="s">
        <v>0</v>
      </c>
      <c r="B18" s="9">
        <v>222</v>
      </c>
      <c r="C18" s="10" t="s">
        <v>6</v>
      </c>
      <c r="D18" s="55">
        <f>SUM(D35,D51,D67)</f>
        <v>6.8</v>
      </c>
      <c r="E18" s="55">
        <f t="shared" si="4"/>
        <v>20.6</v>
      </c>
      <c r="F18" s="55">
        <f t="shared" si="4"/>
        <v>20</v>
      </c>
      <c r="G18" s="55">
        <f t="shared" si="4"/>
        <v>20</v>
      </c>
      <c r="H18" s="55">
        <f t="shared" si="4"/>
        <v>0</v>
      </c>
      <c r="I18" s="55">
        <f t="shared" si="4"/>
        <v>0</v>
      </c>
      <c r="J18" s="55">
        <f t="shared" si="5"/>
        <v>0</v>
      </c>
      <c r="K18" s="55">
        <f t="shared" si="5"/>
        <v>0</v>
      </c>
      <c r="L18" s="55">
        <f t="shared" si="4"/>
        <v>0</v>
      </c>
      <c r="M18" s="48">
        <f t="shared" si="4"/>
        <v>0</v>
      </c>
    </row>
    <row r="19" spans="1:13" ht="15.75">
      <c r="A19" s="20" t="s">
        <v>0</v>
      </c>
      <c r="B19" s="9">
        <v>223</v>
      </c>
      <c r="C19" s="10" t="s">
        <v>7</v>
      </c>
      <c r="D19" s="55">
        <f>SUM(D36,D52,D68)</f>
        <v>71.2</v>
      </c>
      <c r="E19" s="55">
        <f t="shared" si="4"/>
        <v>160</v>
      </c>
      <c r="F19" s="55">
        <f t="shared" si="4"/>
        <v>170.7</v>
      </c>
      <c r="G19" s="55">
        <f t="shared" si="4"/>
        <v>80</v>
      </c>
      <c r="H19" s="55">
        <f t="shared" si="4"/>
        <v>0</v>
      </c>
      <c r="I19" s="55">
        <f t="shared" si="4"/>
        <v>0</v>
      </c>
      <c r="J19" s="55">
        <f t="shared" si="5"/>
        <v>0</v>
      </c>
      <c r="K19" s="55">
        <f t="shared" si="5"/>
        <v>90.7</v>
      </c>
      <c r="L19" s="55">
        <f t="shared" si="4"/>
        <v>0</v>
      </c>
      <c r="M19" s="48">
        <f t="shared" si="4"/>
        <v>0</v>
      </c>
    </row>
    <row r="20" spans="1:13" ht="15.75">
      <c r="A20" s="20" t="s">
        <v>0</v>
      </c>
      <c r="B20" s="9">
        <v>224</v>
      </c>
      <c r="C20" s="10" t="s">
        <v>8</v>
      </c>
      <c r="D20" s="55">
        <f>SUM(D37,D53,D69)</f>
        <v>0</v>
      </c>
      <c r="E20" s="55">
        <f t="shared" si="4"/>
        <v>0</v>
      </c>
      <c r="F20" s="55">
        <f t="shared" si="4"/>
        <v>0</v>
      </c>
      <c r="G20" s="55">
        <f t="shared" si="4"/>
        <v>0</v>
      </c>
      <c r="H20" s="55">
        <f t="shared" si="4"/>
        <v>0</v>
      </c>
      <c r="I20" s="55">
        <f t="shared" si="4"/>
        <v>0</v>
      </c>
      <c r="J20" s="55">
        <f t="shared" si="5"/>
        <v>0</v>
      </c>
      <c r="K20" s="55">
        <f t="shared" si="5"/>
        <v>0</v>
      </c>
      <c r="L20" s="55">
        <f t="shared" si="4"/>
        <v>0</v>
      </c>
      <c r="M20" s="48">
        <f t="shared" si="4"/>
        <v>0</v>
      </c>
    </row>
    <row r="21" spans="1:13" ht="15.75">
      <c r="A21" s="20" t="s">
        <v>0</v>
      </c>
      <c r="B21" s="9">
        <v>225</v>
      </c>
      <c r="C21" s="10" t="s">
        <v>9</v>
      </c>
      <c r="D21" s="55">
        <f>SUM(D38,D54,D70)</f>
        <v>0</v>
      </c>
      <c r="E21" s="55">
        <f t="shared" si="4"/>
        <v>80</v>
      </c>
      <c r="F21" s="55">
        <f t="shared" si="4"/>
        <v>80</v>
      </c>
      <c r="G21" s="55">
        <f t="shared" si="4"/>
        <v>80</v>
      </c>
      <c r="H21" s="55">
        <f t="shared" si="4"/>
        <v>0</v>
      </c>
      <c r="I21" s="55">
        <f t="shared" si="4"/>
        <v>0</v>
      </c>
      <c r="J21" s="55">
        <f t="shared" si="5"/>
        <v>0</v>
      </c>
      <c r="K21" s="55">
        <f t="shared" si="5"/>
        <v>0</v>
      </c>
      <c r="L21" s="55">
        <f t="shared" si="4"/>
        <v>0</v>
      </c>
      <c r="M21" s="48">
        <f t="shared" si="4"/>
        <v>0</v>
      </c>
    </row>
    <row r="22" spans="1:13" ht="15.75">
      <c r="A22" s="20" t="s">
        <v>0</v>
      </c>
      <c r="B22" s="9">
        <v>226</v>
      </c>
      <c r="C22" s="10" t="s">
        <v>10</v>
      </c>
      <c r="D22" s="55">
        <f>SUM(D39,D55,D71,D82)</f>
        <v>70.6</v>
      </c>
      <c r="E22" s="55">
        <f aca="true" t="shared" si="6" ref="E22:M22">SUM(E39,E55,E71,E82)</f>
        <v>150</v>
      </c>
      <c r="F22" s="55">
        <f t="shared" si="6"/>
        <v>90</v>
      </c>
      <c r="G22" s="55">
        <f t="shared" si="6"/>
        <v>90</v>
      </c>
      <c r="H22" s="55">
        <f t="shared" si="6"/>
        <v>0</v>
      </c>
      <c r="I22" s="55">
        <f t="shared" si="6"/>
        <v>0</v>
      </c>
      <c r="J22" s="55">
        <f>SUM(J39,J55,J71,J82)</f>
        <v>0</v>
      </c>
      <c r="K22" s="55">
        <f>SUM(K39,K55,K71,K82)</f>
        <v>0</v>
      </c>
      <c r="L22" s="55">
        <f t="shared" si="6"/>
        <v>0</v>
      </c>
      <c r="M22" s="48">
        <f t="shared" si="6"/>
        <v>0</v>
      </c>
    </row>
    <row r="23" spans="1:13" ht="31.5">
      <c r="A23" s="19" t="s">
        <v>0</v>
      </c>
      <c r="B23" s="7">
        <v>251</v>
      </c>
      <c r="C23" s="27" t="s">
        <v>67</v>
      </c>
      <c r="D23" s="53">
        <f>SUM(D72,D78)</f>
        <v>830.7</v>
      </c>
      <c r="E23" s="53">
        <f aca="true" t="shared" si="7" ref="E23:M23">SUM(E72,E78)</f>
        <v>901.3</v>
      </c>
      <c r="F23" s="53">
        <f t="shared" si="7"/>
        <v>901.3</v>
      </c>
      <c r="G23" s="53">
        <f t="shared" si="7"/>
        <v>0</v>
      </c>
      <c r="H23" s="53">
        <f t="shared" si="7"/>
        <v>0</v>
      </c>
      <c r="I23" s="53">
        <f t="shared" si="7"/>
        <v>901.3</v>
      </c>
      <c r="J23" s="53">
        <f>SUM(J72,J78)</f>
        <v>0</v>
      </c>
      <c r="K23" s="53">
        <f>SUM(K72,K78)</f>
        <v>0</v>
      </c>
      <c r="L23" s="53">
        <f t="shared" si="7"/>
        <v>0</v>
      </c>
      <c r="M23" s="54">
        <f t="shared" si="7"/>
        <v>0</v>
      </c>
    </row>
    <row r="24" spans="1:13" ht="15.75">
      <c r="A24" s="19" t="s">
        <v>0</v>
      </c>
      <c r="B24" s="7">
        <v>290</v>
      </c>
      <c r="C24" s="8" t="s">
        <v>11</v>
      </c>
      <c r="D24" s="53">
        <f>SUM(D40,D56,D73,D80,D81,D83)</f>
        <v>176.8</v>
      </c>
      <c r="E24" s="53">
        <f aca="true" t="shared" si="8" ref="E24:M24">SUM(E40,E56,E73,E80,E81,E83)</f>
        <v>62</v>
      </c>
      <c r="F24" s="53">
        <f t="shared" si="8"/>
        <v>8</v>
      </c>
      <c r="G24" s="53">
        <f t="shared" si="8"/>
        <v>8</v>
      </c>
      <c r="H24" s="53">
        <f t="shared" si="8"/>
        <v>0</v>
      </c>
      <c r="I24" s="53">
        <f t="shared" si="8"/>
        <v>0</v>
      </c>
      <c r="J24" s="53">
        <f>SUM(J40,J56,J73,J80,J81,J83)</f>
        <v>0</v>
      </c>
      <c r="K24" s="53">
        <f>SUM(K40,K56,K73,K80,K81,K83)</f>
        <v>0</v>
      </c>
      <c r="L24" s="53">
        <f t="shared" si="8"/>
        <v>0</v>
      </c>
      <c r="M24" s="54">
        <f t="shared" si="8"/>
        <v>0</v>
      </c>
    </row>
    <row r="25" spans="1:13" ht="15.75">
      <c r="A25" s="19" t="s">
        <v>0</v>
      </c>
      <c r="B25" s="7">
        <v>300</v>
      </c>
      <c r="C25" s="8" t="s">
        <v>12</v>
      </c>
      <c r="D25" s="53">
        <f>SUM(D26:D27)</f>
        <v>184.5</v>
      </c>
      <c r="E25" s="53">
        <f aca="true" t="shared" si="9" ref="E25:M25">SUM(E26:E27)</f>
        <v>230</v>
      </c>
      <c r="F25" s="53">
        <f t="shared" si="9"/>
        <v>98</v>
      </c>
      <c r="G25" s="53">
        <f t="shared" si="9"/>
        <v>98</v>
      </c>
      <c r="H25" s="53">
        <f t="shared" si="9"/>
        <v>0</v>
      </c>
      <c r="I25" s="53">
        <f t="shared" si="9"/>
        <v>0</v>
      </c>
      <c r="J25" s="53">
        <f>SUM(J26:J27)</f>
        <v>0</v>
      </c>
      <c r="K25" s="53">
        <f>SUM(K26:K27)</f>
        <v>0</v>
      </c>
      <c r="L25" s="53">
        <f t="shared" si="9"/>
        <v>0</v>
      </c>
      <c r="M25" s="54">
        <f t="shared" si="9"/>
        <v>0</v>
      </c>
    </row>
    <row r="26" spans="1:13" ht="15.75">
      <c r="A26" s="20" t="s">
        <v>0</v>
      </c>
      <c r="B26" s="9">
        <v>310</v>
      </c>
      <c r="C26" s="10" t="s">
        <v>13</v>
      </c>
      <c r="D26" s="55">
        <f>SUM(D42,D58,D75,D84)</f>
        <v>22</v>
      </c>
      <c r="E26" s="55">
        <f aca="true" t="shared" si="10" ref="E26:M27">SUM(E42,E58,E75,E84)</f>
        <v>10</v>
      </c>
      <c r="F26" s="55">
        <f t="shared" si="10"/>
        <v>0</v>
      </c>
      <c r="G26" s="55">
        <f t="shared" si="10"/>
        <v>0</v>
      </c>
      <c r="H26" s="55">
        <f t="shared" si="10"/>
        <v>0</v>
      </c>
      <c r="I26" s="55">
        <f t="shared" si="10"/>
        <v>0</v>
      </c>
      <c r="J26" s="55">
        <f>SUM(J42,J58,J75,J84)</f>
        <v>0</v>
      </c>
      <c r="K26" s="55">
        <f>SUM(K42,K58,K75,K84)</f>
        <v>0</v>
      </c>
      <c r="L26" s="55">
        <f t="shared" si="10"/>
        <v>0</v>
      </c>
      <c r="M26" s="48">
        <f t="shared" si="10"/>
        <v>0</v>
      </c>
    </row>
    <row r="27" spans="1:13" ht="15.75">
      <c r="A27" s="20" t="s">
        <v>0</v>
      </c>
      <c r="B27" s="9">
        <v>340</v>
      </c>
      <c r="C27" s="10" t="s">
        <v>14</v>
      </c>
      <c r="D27" s="55">
        <f>SUM(D43,D59,D76,D85)</f>
        <v>162.5</v>
      </c>
      <c r="E27" s="55">
        <f t="shared" si="10"/>
        <v>220</v>
      </c>
      <c r="F27" s="55">
        <f t="shared" si="10"/>
        <v>98</v>
      </c>
      <c r="G27" s="55">
        <f t="shared" si="10"/>
        <v>98</v>
      </c>
      <c r="H27" s="55">
        <f t="shared" si="10"/>
        <v>0</v>
      </c>
      <c r="I27" s="55">
        <f t="shared" si="10"/>
        <v>0</v>
      </c>
      <c r="J27" s="55">
        <f>SUM(J43,J59,J76,J85)</f>
        <v>0</v>
      </c>
      <c r="K27" s="55">
        <f>SUM(K43,K59,K76,K85)</f>
        <v>0</v>
      </c>
      <c r="L27" s="55">
        <f t="shared" si="10"/>
        <v>0</v>
      </c>
      <c r="M27" s="48">
        <f t="shared" si="10"/>
        <v>0</v>
      </c>
    </row>
    <row r="28" spans="1:13" ht="15.75">
      <c r="A28" s="21" t="s">
        <v>16</v>
      </c>
      <c r="B28" s="11"/>
      <c r="C28" s="12"/>
      <c r="D28" s="49">
        <f>SUM(D12,D16,D23,D24,D25,)</f>
        <v>5511.6</v>
      </c>
      <c r="E28" s="49">
        <f>SUM(E12,E16,E23,E24,E25,)</f>
        <v>6009.600000000001</v>
      </c>
      <c r="F28" s="49">
        <f aca="true" t="shared" si="11" ref="F28:M28">SUM(F12,F16,F23,F24,F25,)</f>
        <v>4752.099999999999</v>
      </c>
      <c r="G28" s="49">
        <f t="shared" si="11"/>
        <v>1035.3</v>
      </c>
      <c r="H28" s="49">
        <f t="shared" si="11"/>
        <v>86</v>
      </c>
      <c r="I28" s="49">
        <f t="shared" si="11"/>
        <v>1021.1999999999999</v>
      </c>
      <c r="J28" s="49">
        <f>SUM(J12,J16,J23,J24,J25,)</f>
        <v>2518.9</v>
      </c>
      <c r="K28" s="49">
        <f>SUM(K12,K16,K23,K24,K25,)</f>
        <v>90.7</v>
      </c>
      <c r="L28" s="49">
        <f t="shared" si="11"/>
        <v>0</v>
      </c>
      <c r="M28" s="50">
        <f t="shared" si="11"/>
        <v>0</v>
      </c>
    </row>
    <row r="29" spans="1:13" ht="15.75">
      <c r="A29" s="26" t="s">
        <v>15</v>
      </c>
      <c r="B29" s="7">
        <v>210</v>
      </c>
      <c r="C29" s="27" t="s">
        <v>26</v>
      </c>
      <c r="D29" s="53">
        <f>SUM(D30:D32)</f>
        <v>635</v>
      </c>
      <c r="E29" s="53">
        <f>SUM(E30:E32)</f>
        <v>633.1</v>
      </c>
      <c r="F29" s="53">
        <f>SUM(F30:F32)</f>
        <v>626.9</v>
      </c>
      <c r="G29" s="53">
        <f aca="true" t="shared" si="12" ref="G29:M29">SUM(G30:G32)</f>
        <v>107</v>
      </c>
      <c r="H29" s="53">
        <f t="shared" si="12"/>
        <v>0</v>
      </c>
      <c r="I29" s="53">
        <f t="shared" si="12"/>
        <v>69.9</v>
      </c>
      <c r="J29" s="53">
        <f>SUM(J30:J32)</f>
        <v>450</v>
      </c>
      <c r="K29" s="53">
        <f>SUM(K30:K32)</f>
        <v>0</v>
      </c>
      <c r="L29" s="53">
        <f t="shared" si="12"/>
        <v>0</v>
      </c>
      <c r="M29" s="54">
        <f t="shared" si="12"/>
        <v>0</v>
      </c>
    </row>
    <row r="30" spans="1:13" ht="15.75">
      <c r="A30" s="30" t="s">
        <v>15</v>
      </c>
      <c r="B30" s="9">
        <v>211</v>
      </c>
      <c r="C30" s="10" t="s">
        <v>1</v>
      </c>
      <c r="D30" s="58">
        <v>485</v>
      </c>
      <c r="E30" s="58">
        <v>484.7</v>
      </c>
      <c r="F30" s="55">
        <f>SUM(G30:M30)</f>
        <v>480</v>
      </c>
      <c r="G30" s="58">
        <v>78</v>
      </c>
      <c r="H30" s="58">
        <v>0</v>
      </c>
      <c r="I30" s="58">
        <v>52</v>
      </c>
      <c r="J30" s="58">
        <v>350</v>
      </c>
      <c r="K30" s="58">
        <v>0</v>
      </c>
      <c r="L30" s="58">
        <v>0</v>
      </c>
      <c r="M30" s="65"/>
    </row>
    <row r="31" spans="1:13" ht="15.75">
      <c r="A31" s="30" t="s">
        <v>15</v>
      </c>
      <c r="B31" s="9">
        <v>212</v>
      </c>
      <c r="C31" s="10" t="s">
        <v>2</v>
      </c>
      <c r="D31" s="58">
        <v>0</v>
      </c>
      <c r="E31" s="58">
        <v>2</v>
      </c>
      <c r="F31" s="55">
        <f>SUM(G31:M31)</f>
        <v>2</v>
      </c>
      <c r="G31" s="58">
        <v>2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65"/>
    </row>
    <row r="32" spans="1:13" ht="15.75">
      <c r="A32" s="30" t="s">
        <v>15</v>
      </c>
      <c r="B32" s="9">
        <v>213</v>
      </c>
      <c r="C32" s="10" t="s">
        <v>3</v>
      </c>
      <c r="D32" s="58">
        <v>150</v>
      </c>
      <c r="E32" s="58">
        <v>146.4</v>
      </c>
      <c r="F32" s="55">
        <f>SUM(G32:M32)</f>
        <v>144.9</v>
      </c>
      <c r="G32" s="58">
        <v>27</v>
      </c>
      <c r="H32" s="58">
        <v>0</v>
      </c>
      <c r="I32" s="58">
        <v>17.9</v>
      </c>
      <c r="J32" s="58">
        <v>100</v>
      </c>
      <c r="K32" s="58">
        <v>0</v>
      </c>
      <c r="L32" s="58">
        <v>0</v>
      </c>
      <c r="M32" s="65"/>
    </row>
    <row r="33" spans="1:13" ht="15.75">
      <c r="A33" s="26" t="s">
        <v>15</v>
      </c>
      <c r="B33" s="7">
        <v>220</v>
      </c>
      <c r="C33" s="8" t="s">
        <v>4</v>
      </c>
      <c r="D33" s="53">
        <f>SUM(D34:D39)</f>
        <v>0</v>
      </c>
      <c r="E33" s="53">
        <f aca="true" t="shared" si="13" ref="E33:M33">SUM(E34:E39)</f>
        <v>10</v>
      </c>
      <c r="F33" s="53">
        <f t="shared" si="13"/>
        <v>10</v>
      </c>
      <c r="G33" s="53">
        <f t="shared" si="13"/>
        <v>10</v>
      </c>
      <c r="H33" s="53">
        <f t="shared" si="13"/>
        <v>0</v>
      </c>
      <c r="I33" s="53">
        <f t="shared" si="13"/>
        <v>0</v>
      </c>
      <c r="J33" s="53">
        <f>SUM(J34:J39)</f>
        <v>0</v>
      </c>
      <c r="K33" s="53">
        <f>SUM(K34:K39)</f>
        <v>0</v>
      </c>
      <c r="L33" s="53">
        <f t="shared" si="13"/>
        <v>0</v>
      </c>
      <c r="M33" s="54">
        <f t="shared" si="13"/>
        <v>0</v>
      </c>
    </row>
    <row r="34" spans="1:13" ht="15.75">
      <c r="A34" s="30" t="s">
        <v>15</v>
      </c>
      <c r="B34" s="9">
        <v>221</v>
      </c>
      <c r="C34" s="10" t="s">
        <v>5</v>
      </c>
      <c r="D34" s="58">
        <v>0</v>
      </c>
      <c r="E34" s="58">
        <v>0</v>
      </c>
      <c r="F34" s="55">
        <f aca="true" t="shared" si="14" ref="F34:F40">SUM(G34:M34)</f>
        <v>0</v>
      </c>
      <c r="G34" s="58"/>
      <c r="H34" s="58"/>
      <c r="I34" s="58"/>
      <c r="J34" s="58"/>
      <c r="K34" s="58"/>
      <c r="L34" s="58"/>
      <c r="M34" s="65"/>
    </row>
    <row r="35" spans="1:13" ht="15.75">
      <c r="A35" s="30" t="s">
        <v>15</v>
      </c>
      <c r="B35" s="9">
        <v>222</v>
      </c>
      <c r="C35" s="10" t="s">
        <v>6</v>
      </c>
      <c r="D35" s="58">
        <v>0</v>
      </c>
      <c r="E35" s="58">
        <v>10</v>
      </c>
      <c r="F35" s="55">
        <f t="shared" si="14"/>
        <v>10</v>
      </c>
      <c r="G35" s="58">
        <v>10</v>
      </c>
      <c r="H35" s="58"/>
      <c r="I35" s="58"/>
      <c r="J35" s="58"/>
      <c r="K35" s="58"/>
      <c r="L35" s="58"/>
      <c r="M35" s="65"/>
    </row>
    <row r="36" spans="1:13" ht="15.75" hidden="1">
      <c r="A36" s="30" t="s">
        <v>15</v>
      </c>
      <c r="B36" s="9">
        <v>223</v>
      </c>
      <c r="C36" s="10" t="s">
        <v>7</v>
      </c>
      <c r="D36" s="58">
        <v>0</v>
      </c>
      <c r="E36" s="58">
        <v>0</v>
      </c>
      <c r="F36" s="55">
        <f t="shared" si="14"/>
        <v>0</v>
      </c>
      <c r="G36" s="58"/>
      <c r="H36" s="58"/>
      <c r="I36" s="58"/>
      <c r="J36" s="58"/>
      <c r="K36" s="58"/>
      <c r="L36" s="58"/>
      <c r="M36" s="65"/>
    </row>
    <row r="37" spans="1:13" ht="15.75" hidden="1">
      <c r="A37" s="30" t="s">
        <v>15</v>
      </c>
      <c r="B37" s="9">
        <v>224</v>
      </c>
      <c r="C37" s="10" t="s">
        <v>8</v>
      </c>
      <c r="D37" s="58">
        <v>0</v>
      </c>
      <c r="E37" s="58">
        <v>0</v>
      </c>
      <c r="F37" s="55">
        <f t="shared" si="14"/>
        <v>0</v>
      </c>
      <c r="G37" s="58"/>
      <c r="H37" s="58"/>
      <c r="I37" s="58"/>
      <c r="J37" s="58"/>
      <c r="K37" s="58"/>
      <c r="L37" s="58"/>
      <c r="M37" s="65"/>
    </row>
    <row r="38" spans="1:13" ht="15.75" hidden="1">
      <c r="A38" s="30" t="s">
        <v>15</v>
      </c>
      <c r="B38" s="9">
        <v>225</v>
      </c>
      <c r="C38" s="10" t="s">
        <v>9</v>
      </c>
      <c r="D38" s="58">
        <v>0</v>
      </c>
      <c r="E38" s="58">
        <v>0</v>
      </c>
      <c r="F38" s="55">
        <f t="shared" si="14"/>
        <v>0</v>
      </c>
      <c r="G38" s="58"/>
      <c r="H38" s="58"/>
      <c r="I38" s="58"/>
      <c r="J38" s="58"/>
      <c r="K38" s="58"/>
      <c r="L38" s="58"/>
      <c r="M38" s="65"/>
    </row>
    <row r="39" spans="1:13" ht="15.75" hidden="1">
      <c r="A39" s="30" t="s">
        <v>15</v>
      </c>
      <c r="B39" s="9">
        <v>226</v>
      </c>
      <c r="C39" s="10" t="s">
        <v>10</v>
      </c>
      <c r="D39" s="58">
        <v>0</v>
      </c>
      <c r="E39" s="58">
        <v>0</v>
      </c>
      <c r="F39" s="55">
        <f t="shared" si="14"/>
        <v>0</v>
      </c>
      <c r="G39" s="58"/>
      <c r="H39" s="58"/>
      <c r="I39" s="58"/>
      <c r="J39" s="58"/>
      <c r="K39" s="58"/>
      <c r="L39" s="58"/>
      <c r="M39" s="65"/>
    </row>
    <row r="40" spans="1:13" s="44" customFormat="1" ht="15.75" hidden="1">
      <c r="A40" s="26" t="s">
        <v>15</v>
      </c>
      <c r="B40" s="7">
        <v>290</v>
      </c>
      <c r="C40" s="8" t="s">
        <v>11</v>
      </c>
      <c r="D40" s="66">
        <v>0</v>
      </c>
      <c r="E40" s="66">
        <v>0</v>
      </c>
      <c r="F40" s="53">
        <f t="shared" si="14"/>
        <v>0</v>
      </c>
      <c r="G40" s="66"/>
      <c r="H40" s="66"/>
      <c r="I40" s="66"/>
      <c r="J40" s="66"/>
      <c r="K40" s="66"/>
      <c r="L40" s="66"/>
      <c r="M40" s="67"/>
    </row>
    <row r="41" spans="1:13" ht="15.75" hidden="1">
      <c r="A41" s="26" t="s">
        <v>15</v>
      </c>
      <c r="B41" s="7">
        <v>300</v>
      </c>
      <c r="C41" s="8" t="s">
        <v>12</v>
      </c>
      <c r="D41" s="53">
        <f>SUM(D42:D43)</f>
        <v>0</v>
      </c>
      <c r="E41" s="53">
        <f aca="true" t="shared" si="15" ref="E41:M41">SUM(E42:E43)</f>
        <v>0</v>
      </c>
      <c r="F41" s="53">
        <f t="shared" si="15"/>
        <v>0</v>
      </c>
      <c r="G41" s="53">
        <f t="shared" si="15"/>
        <v>0</v>
      </c>
      <c r="H41" s="53">
        <f t="shared" si="15"/>
        <v>0</v>
      </c>
      <c r="I41" s="53">
        <f t="shared" si="15"/>
        <v>0</v>
      </c>
      <c r="J41" s="53">
        <f>SUM(J42:J43)</f>
        <v>0</v>
      </c>
      <c r="K41" s="53">
        <f>SUM(K42:K43)</f>
        <v>0</v>
      </c>
      <c r="L41" s="53">
        <f t="shared" si="15"/>
        <v>0</v>
      </c>
      <c r="M41" s="54">
        <f t="shared" si="15"/>
        <v>0</v>
      </c>
    </row>
    <row r="42" spans="1:13" ht="15.75" hidden="1">
      <c r="A42" s="30" t="s">
        <v>15</v>
      </c>
      <c r="B42" s="9">
        <v>310</v>
      </c>
      <c r="C42" s="10" t="s">
        <v>13</v>
      </c>
      <c r="D42" s="58"/>
      <c r="E42" s="58">
        <v>0</v>
      </c>
      <c r="F42" s="55">
        <f>SUM(G42:M42)</f>
        <v>0</v>
      </c>
      <c r="G42" s="58"/>
      <c r="H42" s="58"/>
      <c r="I42" s="58"/>
      <c r="J42" s="58"/>
      <c r="K42" s="58"/>
      <c r="L42" s="58"/>
      <c r="M42" s="65"/>
    </row>
    <row r="43" spans="1:13" ht="15.75" hidden="1">
      <c r="A43" s="30" t="s">
        <v>15</v>
      </c>
      <c r="B43" s="9">
        <v>340</v>
      </c>
      <c r="C43" s="10" t="s">
        <v>14</v>
      </c>
      <c r="D43" s="58"/>
      <c r="E43" s="58">
        <v>0</v>
      </c>
      <c r="F43" s="55">
        <f>SUM(G43:M43)</f>
        <v>0</v>
      </c>
      <c r="G43" s="58"/>
      <c r="H43" s="58"/>
      <c r="I43" s="58"/>
      <c r="J43" s="58"/>
      <c r="K43" s="58"/>
      <c r="L43" s="58"/>
      <c r="M43" s="65"/>
    </row>
    <row r="44" spans="1:13" ht="15.75">
      <c r="A44" s="22"/>
      <c r="B44" s="11"/>
      <c r="C44" s="6" t="s">
        <v>17</v>
      </c>
      <c r="D44" s="49">
        <f>SUM(D29,D33,D40,D41)</f>
        <v>635</v>
      </c>
      <c r="E44" s="49">
        <f aca="true" t="shared" si="16" ref="E44:M44">SUM(E29,E33,E40,E41)</f>
        <v>643.1</v>
      </c>
      <c r="F44" s="49">
        <f t="shared" si="16"/>
        <v>636.9</v>
      </c>
      <c r="G44" s="49">
        <f t="shared" si="16"/>
        <v>117</v>
      </c>
      <c r="H44" s="49">
        <f t="shared" si="16"/>
        <v>0</v>
      </c>
      <c r="I44" s="49">
        <f t="shared" si="16"/>
        <v>69.9</v>
      </c>
      <c r="J44" s="49">
        <f>SUM(J29,J33,J40,J41)</f>
        <v>450</v>
      </c>
      <c r="K44" s="49">
        <f>SUM(K29,K33,K40,K41)</f>
        <v>0</v>
      </c>
      <c r="L44" s="49">
        <f t="shared" si="16"/>
        <v>0</v>
      </c>
      <c r="M44" s="50">
        <f t="shared" si="16"/>
        <v>0</v>
      </c>
    </row>
    <row r="45" spans="1:13" ht="15.75">
      <c r="A45" s="26" t="s">
        <v>18</v>
      </c>
      <c r="B45" s="7">
        <v>210</v>
      </c>
      <c r="C45" s="27" t="s">
        <v>26</v>
      </c>
      <c r="D45" s="53">
        <f>SUM(D46:D48)</f>
        <v>283</v>
      </c>
      <c r="E45" s="53">
        <f aca="true" t="shared" si="17" ref="E45:M45">SUM(E46:E48)</f>
        <v>284</v>
      </c>
      <c r="F45" s="53">
        <f t="shared" si="17"/>
        <v>294</v>
      </c>
      <c r="G45" s="53">
        <f t="shared" si="17"/>
        <v>208</v>
      </c>
      <c r="H45" s="53">
        <f t="shared" si="17"/>
        <v>86</v>
      </c>
      <c r="I45" s="53">
        <f t="shared" si="17"/>
        <v>0</v>
      </c>
      <c r="J45" s="53">
        <f>SUM(J46:J48)</f>
        <v>0</v>
      </c>
      <c r="K45" s="53">
        <f>SUM(K46:K48)</f>
        <v>0</v>
      </c>
      <c r="L45" s="53">
        <f t="shared" si="17"/>
        <v>0</v>
      </c>
      <c r="M45" s="54">
        <f t="shared" si="17"/>
        <v>0</v>
      </c>
    </row>
    <row r="46" spans="1:13" ht="15.75">
      <c r="A46" s="30" t="s">
        <v>18</v>
      </c>
      <c r="B46" s="9">
        <v>211</v>
      </c>
      <c r="C46" s="10" t="s">
        <v>1</v>
      </c>
      <c r="D46" s="58">
        <v>217</v>
      </c>
      <c r="E46" s="58">
        <v>218.1</v>
      </c>
      <c r="F46" s="55">
        <f>SUM(G46:M46)</f>
        <v>234</v>
      </c>
      <c r="G46" s="58">
        <v>148</v>
      </c>
      <c r="H46" s="58">
        <v>86</v>
      </c>
      <c r="I46" s="58"/>
      <c r="J46" s="58"/>
      <c r="K46" s="58"/>
      <c r="L46" s="58"/>
      <c r="M46" s="65"/>
    </row>
    <row r="47" spans="1:13" ht="15.75">
      <c r="A47" s="30" t="s">
        <v>18</v>
      </c>
      <c r="B47" s="9">
        <v>212</v>
      </c>
      <c r="C47" s="10" t="s">
        <v>2</v>
      </c>
      <c r="D47" s="58">
        <v>0</v>
      </c>
      <c r="E47" s="58">
        <v>0</v>
      </c>
      <c r="F47" s="55">
        <f>SUM(G47:M47)</f>
        <v>0</v>
      </c>
      <c r="G47" s="58"/>
      <c r="H47" s="58"/>
      <c r="I47" s="58"/>
      <c r="J47" s="58"/>
      <c r="K47" s="58"/>
      <c r="L47" s="58"/>
      <c r="M47" s="65"/>
    </row>
    <row r="48" spans="1:13" ht="15.75">
      <c r="A48" s="30" t="s">
        <v>18</v>
      </c>
      <c r="B48" s="9">
        <v>213</v>
      </c>
      <c r="C48" s="10" t="s">
        <v>3</v>
      </c>
      <c r="D48" s="58">
        <v>66</v>
      </c>
      <c r="E48" s="58">
        <v>65.9</v>
      </c>
      <c r="F48" s="55">
        <f>SUM(G48:M48)</f>
        <v>60</v>
      </c>
      <c r="G48" s="58">
        <v>60</v>
      </c>
      <c r="H48" s="58"/>
      <c r="I48" s="58"/>
      <c r="J48" s="58"/>
      <c r="K48" s="58"/>
      <c r="L48" s="58"/>
      <c r="M48" s="65"/>
    </row>
    <row r="49" spans="1:13" ht="15.75">
      <c r="A49" s="26" t="s">
        <v>18</v>
      </c>
      <c r="B49" s="7">
        <v>220</v>
      </c>
      <c r="C49" s="8" t="s">
        <v>4</v>
      </c>
      <c r="D49" s="53">
        <f>SUM(D50:D55)</f>
        <v>0</v>
      </c>
      <c r="E49" s="53">
        <f aca="true" t="shared" si="18" ref="E49:M49">SUM(E50:E55)</f>
        <v>0</v>
      </c>
      <c r="F49" s="53">
        <f t="shared" si="18"/>
        <v>0</v>
      </c>
      <c r="G49" s="53">
        <f t="shared" si="18"/>
        <v>0</v>
      </c>
      <c r="H49" s="53">
        <f t="shared" si="18"/>
        <v>0</v>
      </c>
      <c r="I49" s="53">
        <f t="shared" si="18"/>
        <v>0</v>
      </c>
      <c r="J49" s="53">
        <f>SUM(J50:J55)</f>
        <v>0</v>
      </c>
      <c r="K49" s="53">
        <f>SUM(K50:K55)</f>
        <v>0</v>
      </c>
      <c r="L49" s="53">
        <f t="shared" si="18"/>
        <v>0</v>
      </c>
      <c r="M49" s="54">
        <f t="shared" si="18"/>
        <v>0</v>
      </c>
    </row>
    <row r="50" spans="1:13" ht="15.75" hidden="1">
      <c r="A50" s="30" t="s">
        <v>18</v>
      </c>
      <c r="B50" s="9">
        <v>221</v>
      </c>
      <c r="C50" s="10" t="s">
        <v>5</v>
      </c>
      <c r="D50" s="58">
        <v>0</v>
      </c>
      <c r="E50" s="58">
        <v>0</v>
      </c>
      <c r="F50" s="55">
        <f aca="true" t="shared" si="19" ref="F50:F56">SUM(G50:M50)</f>
        <v>0</v>
      </c>
      <c r="G50" s="58"/>
      <c r="H50" s="58"/>
      <c r="I50" s="58"/>
      <c r="J50" s="58"/>
      <c r="K50" s="58"/>
      <c r="L50" s="58"/>
      <c r="M50" s="65"/>
    </row>
    <row r="51" spans="1:13" ht="15.75" hidden="1">
      <c r="A51" s="30" t="s">
        <v>18</v>
      </c>
      <c r="B51" s="9">
        <v>222</v>
      </c>
      <c r="C51" s="10" t="s">
        <v>6</v>
      </c>
      <c r="D51" s="58">
        <v>0</v>
      </c>
      <c r="E51" s="58">
        <v>0</v>
      </c>
      <c r="F51" s="55">
        <f t="shared" si="19"/>
        <v>0</v>
      </c>
      <c r="G51" s="58"/>
      <c r="H51" s="58"/>
      <c r="I51" s="58"/>
      <c r="J51" s="58"/>
      <c r="K51" s="58"/>
      <c r="L51" s="58"/>
      <c r="M51" s="65"/>
    </row>
    <row r="52" spans="1:13" ht="15.75" hidden="1">
      <c r="A52" s="30" t="s">
        <v>18</v>
      </c>
      <c r="B52" s="9">
        <v>223</v>
      </c>
      <c r="C52" s="10" t="s">
        <v>7</v>
      </c>
      <c r="D52" s="58">
        <v>0</v>
      </c>
      <c r="E52" s="58">
        <v>0</v>
      </c>
      <c r="F52" s="55">
        <f t="shared" si="19"/>
        <v>0</v>
      </c>
      <c r="G52" s="58"/>
      <c r="H52" s="58"/>
      <c r="I52" s="58"/>
      <c r="J52" s="58"/>
      <c r="K52" s="58"/>
      <c r="L52" s="58"/>
      <c r="M52" s="65"/>
    </row>
    <row r="53" spans="1:13" ht="15.75" hidden="1">
      <c r="A53" s="30" t="s">
        <v>18</v>
      </c>
      <c r="B53" s="9">
        <v>224</v>
      </c>
      <c r="C53" s="10" t="s">
        <v>8</v>
      </c>
      <c r="D53" s="58">
        <v>0</v>
      </c>
      <c r="E53" s="58">
        <v>0</v>
      </c>
      <c r="F53" s="55">
        <f t="shared" si="19"/>
        <v>0</v>
      </c>
      <c r="G53" s="58"/>
      <c r="H53" s="58"/>
      <c r="I53" s="58"/>
      <c r="J53" s="58"/>
      <c r="K53" s="58"/>
      <c r="L53" s="58"/>
      <c r="M53" s="65"/>
    </row>
    <row r="54" spans="1:13" ht="15.75" hidden="1">
      <c r="A54" s="30" t="s">
        <v>18</v>
      </c>
      <c r="B54" s="9">
        <v>225</v>
      </c>
      <c r="C54" s="10" t="s">
        <v>9</v>
      </c>
      <c r="D54" s="58">
        <v>0</v>
      </c>
      <c r="E54" s="58">
        <v>0</v>
      </c>
      <c r="F54" s="55">
        <f t="shared" si="19"/>
        <v>0</v>
      </c>
      <c r="G54" s="58"/>
      <c r="H54" s="58"/>
      <c r="I54" s="58"/>
      <c r="J54" s="58"/>
      <c r="K54" s="58"/>
      <c r="L54" s="58"/>
      <c r="M54" s="65"/>
    </row>
    <row r="55" spans="1:13" ht="15.75" hidden="1">
      <c r="A55" s="30" t="s">
        <v>18</v>
      </c>
      <c r="B55" s="9">
        <v>226</v>
      </c>
      <c r="C55" s="10" t="s">
        <v>10</v>
      </c>
      <c r="D55" s="58">
        <v>0</v>
      </c>
      <c r="E55" s="58">
        <v>0</v>
      </c>
      <c r="F55" s="55">
        <f t="shared" si="19"/>
        <v>0</v>
      </c>
      <c r="G55" s="58"/>
      <c r="H55" s="58"/>
      <c r="I55" s="58"/>
      <c r="J55" s="58"/>
      <c r="K55" s="58"/>
      <c r="L55" s="58"/>
      <c r="M55" s="65"/>
    </row>
    <row r="56" spans="1:13" s="44" customFormat="1" ht="15.75">
      <c r="A56" s="26" t="s">
        <v>18</v>
      </c>
      <c r="B56" s="7">
        <v>290</v>
      </c>
      <c r="C56" s="8" t="s">
        <v>11</v>
      </c>
      <c r="D56" s="66">
        <v>30</v>
      </c>
      <c r="E56" s="66">
        <v>10</v>
      </c>
      <c r="F56" s="53">
        <f t="shared" si="19"/>
        <v>1</v>
      </c>
      <c r="G56" s="66">
        <v>1</v>
      </c>
      <c r="H56" s="66"/>
      <c r="I56" s="66"/>
      <c r="J56" s="66"/>
      <c r="K56" s="66"/>
      <c r="L56" s="66"/>
      <c r="M56" s="67"/>
    </row>
    <row r="57" spans="1:13" ht="15.75">
      <c r="A57" s="26" t="s">
        <v>18</v>
      </c>
      <c r="B57" s="7">
        <v>300</v>
      </c>
      <c r="C57" s="27" t="s">
        <v>12</v>
      </c>
      <c r="D57" s="53">
        <f>SUM(D58:D59)</f>
        <v>0</v>
      </c>
      <c r="E57" s="53">
        <f aca="true" t="shared" si="20" ref="E57:M57">SUM(E58:E59)</f>
        <v>0</v>
      </c>
      <c r="F57" s="53">
        <f t="shared" si="20"/>
        <v>0</v>
      </c>
      <c r="G57" s="53">
        <f t="shared" si="20"/>
        <v>0</v>
      </c>
      <c r="H57" s="53">
        <f t="shared" si="20"/>
        <v>0</v>
      </c>
      <c r="I57" s="53">
        <f t="shared" si="20"/>
        <v>0</v>
      </c>
      <c r="J57" s="53">
        <f>SUM(J58:J59)</f>
        <v>0</v>
      </c>
      <c r="K57" s="53">
        <f>SUM(K58:K59)</f>
        <v>0</v>
      </c>
      <c r="L57" s="53">
        <f t="shared" si="20"/>
        <v>0</v>
      </c>
      <c r="M57" s="54">
        <f t="shared" si="20"/>
        <v>0</v>
      </c>
    </row>
    <row r="58" spans="1:13" ht="15.75" hidden="1">
      <c r="A58" s="30" t="s">
        <v>18</v>
      </c>
      <c r="B58" s="9">
        <v>310</v>
      </c>
      <c r="C58" s="10" t="s">
        <v>13</v>
      </c>
      <c r="D58" s="58">
        <v>0</v>
      </c>
      <c r="E58" s="58">
        <v>0</v>
      </c>
      <c r="F58" s="55">
        <f>SUM(G58:M58)</f>
        <v>0</v>
      </c>
      <c r="G58" s="58"/>
      <c r="H58" s="58"/>
      <c r="I58" s="58"/>
      <c r="J58" s="58"/>
      <c r="K58" s="58"/>
      <c r="L58" s="58"/>
      <c r="M58" s="65"/>
    </row>
    <row r="59" spans="1:13" ht="15.75" hidden="1">
      <c r="A59" s="30" t="s">
        <v>18</v>
      </c>
      <c r="B59" s="9">
        <v>340</v>
      </c>
      <c r="C59" s="10" t="s">
        <v>14</v>
      </c>
      <c r="D59" s="58">
        <v>0</v>
      </c>
      <c r="E59" s="58">
        <v>0</v>
      </c>
      <c r="F59" s="55">
        <f>SUM(G59:M59)</f>
        <v>0</v>
      </c>
      <c r="G59" s="58"/>
      <c r="H59" s="58"/>
      <c r="I59" s="58"/>
      <c r="J59" s="58"/>
      <c r="K59" s="58"/>
      <c r="L59" s="58"/>
      <c r="M59" s="65"/>
    </row>
    <row r="60" spans="1:13" ht="15.75">
      <c r="A60" s="22"/>
      <c r="B60" s="11"/>
      <c r="C60" s="6" t="s">
        <v>17</v>
      </c>
      <c r="D60" s="49">
        <f>SUM(D45,D49,D56,D57)</f>
        <v>313</v>
      </c>
      <c r="E60" s="49">
        <f aca="true" t="shared" si="21" ref="E60:M60">SUM(E45,E49,E56,E57)</f>
        <v>294</v>
      </c>
      <c r="F60" s="49">
        <f t="shared" si="21"/>
        <v>295</v>
      </c>
      <c r="G60" s="49">
        <f t="shared" si="21"/>
        <v>209</v>
      </c>
      <c r="H60" s="49">
        <f t="shared" si="21"/>
        <v>86</v>
      </c>
      <c r="I60" s="49">
        <f t="shared" si="21"/>
        <v>0</v>
      </c>
      <c r="J60" s="49">
        <f>SUM(J45,J49,J56,J57)</f>
        <v>0</v>
      </c>
      <c r="K60" s="49">
        <f>SUM(K45,K49,K56,K57)</f>
        <v>0</v>
      </c>
      <c r="L60" s="49">
        <f t="shared" si="21"/>
        <v>0</v>
      </c>
      <c r="M60" s="50">
        <f t="shared" si="21"/>
        <v>0</v>
      </c>
    </row>
    <row r="61" spans="1:13" ht="15.75">
      <c r="A61" s="26" t="s">
        <v>19</v>
      </c>
      <c r="B61" s="7">
        <v>210</v>
      </c>
      <c r="C61" s="27" t="s">
        <v>26</v>
      </c>
      <c r="D61" s="53">
        <f aca="true" t="shared" si="22" ref="D61:M61">SUM(D62:D64)</f>
        <v>3227.5</v>
      </c>
      <c r="E61" s="53">
        <f t="shared" si="22"/>
        <v>3464.6</v>
      </c>
      <c r="F61" s="53">
        <f t="shared" si="22"/>
        <v>2438.2</v>
      </c>
      <c r="G61" s="53">
        <f t="shared" si="22"/>
        <v>319.3</v>
      </c>
      <c r="H61" s="53">
        <f t="shared" si="22"/>
        <v>0</v>
      </c>
      <c r="I61" s="53">
        <f t="shared" si="22"/>
        <v>50</v>
      </c>
      <c r="J61" s="53">
        <f t="shared" si="22"/>
        <v>2068.9</v>
      </c>
      <c r="K61" s="53">
        <f>SUM(K62:K64)</f>
        <v>0</v>
      </c>
      <c r="L61" s="53">
        <f t="shared" si="22"/>
        <v>0</v>
      </c>
      <c r="M61" s="54">
        <f t="shared" si="22"/>
        <v>0</v>
      </c>
    </row>
    <row r="62" spans="1:13" ht="15.75">
      <c r="A62" s="30" t="s">
        <v>19</v>
      </c>
      <c r="B62" s="9">
        <v>211</v>
      </c>
      <c r="C62" s="10" t="s">
        <v>1</v>
      </c>
      <c r="D62" s="58">
        <v>2400</v>
      </c>
      <c r="E62" s="58">
        <v>2679</v>
      </c>
      <c r="F62" s="55">
        <f>SUM(G62:M62)</f>
        <v>1865</v>
      </c>
      <c r="G62" s="58">
        <v>115</v>
      </c>
      <c r="H62" s="58"/>
      <c r="I62" s="58">
        <v>50</v>
      </c>
      <c r="J62" s="58">
        <v>1700</v>
      </c>
      <c r="K62" s="58"/>
      <c r="L62" s="58"/>
      <c r="M62" s="65"/>
    </row>
    <row r="63" spans="1:13" ht="15.75">
      <c r="A63" s="30" t="s">
        <v>19</v>
      </c>
      <c r="B63" s="9">
        <v>212</v>
      </c>
      <c r="C63" s="10" t="s">
        <v>2</v>
      </c>
      <c r="D63" s="58">
        <v>18.5</v>
      </c>
      <c r="E63" s="58">
        <v>10</v>
      </c>
      <c r="F63" s="55">
        <f>SUM(G63:M63)</f>
        <v>10</v>
      </c>
      <c r="G63" s="58">
        <v>10</v>
      </c>
      <c r="H63" s="58"/>
      <c r="I63" s="58"/>
      <c r="J63" s="58"/>
      <c r="K63" s="58"/>
      <c r="L63" s="58"/>
      <c r="M63" s="65"/>
    </row>
    <row r="64" spans="1:13" ht="15.75">
      <c r="A64" s="30" t="s">
        <v>19</v>
      </c>
      <c r="B64" s="9">
        <v>213</v>
      </c>
      <c r="C64" s="10" t="s">
        <v>3</v>
      </c>
      <c r="D64" s="58">
        <v>809</v>
      </c>
      <c r="E64" s="58">
        <v>775.6</v>
      </c>
      <c r="F64" s="55">
        <f>SUM(G64:M64)</f>
        <v>563.2</v>
      </c>
      <c r="G64" s="58">
        <v>194.3</v>
      </c>
      <c r="H64" s="58"/>
      <c r="I64" s="58">
        <v>0</v>
      </c>
      <c r="J64" s="58">
        <v>368.9</v>
      </c>
      <c r="K64" s="58"/>
      <c r="L64" s="58"/>
      <c r="M64" s="65"/>
    </row>
    <row r="65" spans="1:13" ht="15.75">
      <c r="A65" s="26" t="s">
        <v>19</v>
      </c>
      <c r="B65" s="7">
        <v>220</v>
      </c>
      <c r="C65" s="8" t="s">
        <v>4</v>
      </c>
      <c r="D65" s="53">
        <f>SUM(D66:D71)</f>
        <v>174.1</v>
      </c>
      <c r="E65" s="53">
        <f aca="true" t="shared" si="23" ref="E65:M65">SUM(E66:E71)</f>
        <v>424.6</v>
      </c>
      <c r="F65" s="53">
        <f t="shared" si="23"/>
        <v>375.7</v>
      </c>
      <c r="G65" s="53">
        <f t="shared" si="23"/>
        <v>285</v>
      </c>
      <c r="H65" s="53">
        <f t="shared" si="23"/>
        <v>0</v>
      </c>
      <c r="I65" s="53">
        <f t="shared" si="23"/>
        <v>0</v>
      </c>
      <c r="J65" s="53">
        <f>SUM(J66:J71)</f>
        <v>0</v>
      </c>
      <c r="K65" s="53">
        <f>SUM(K66:K71)</f>
        <v>90.7</v>
      </c>
      <c r="L65" s="53">
        <f t="shared" si="23"/>
        <v>0</v>
      </c>
      <c r="M65" s="54">
        <f t="shared" si="23"/>
        <v>0</v>
      </c>
    </row>
    <row r="66" spans="1:13" ht="15.75">
      <c r="A66" s="30" t="s">
        <v>19</v>
      </c>
      <c r="B66" s="9">
        <v>221</v>
      </c>
      <c r="C66" s="10" t="s">
        <v>5</v>
      </c>
      <c r="D66" s="58">
        <v>25.5</v>
      </c>
      <c r="E66" s="58">
        <v>24</v>
      </c>
      <c r="F66" s="55">
        <f aca="true" t="shared" si="24" ref="F66:F73">SUM(G66:M66)</f>
        <v>25</v>
      </c>
      <c r="G66" s="58">
        <v>25</v>
      </c>
      <c r="H66" s="58"/>
      <c r="I66" s="58"/>
      <c r="J66" s="58"/>
      <c r="K66" s="58"/>
      <c r="L66" s="58"/>
      <c r="M66" s="65"/>
    </row>
    <row r="67" spans="1:13" ht="15.75">
      <c r="A67" s="30" t="s">
        <v>19</v>
      </c>
      <c r="B67" s="9">
        <v>222</v>
      </c>
      <c r="C67" s="10" t="s">
        <v>6</v>
      </c>
      <c r="D67" s="58">
        <v>6.8</v>
      </c>
      <c r="E67" s="58">
        <v>10.6</v>
      </c>
      <c r="F67" s="55">
        <f t="shared" si="24"/>
        <v>10</v>
      </c>
      <c r="G67" s="58">
        <v>10</v>
      </c>
      <c r="H67" s="58"/>
      <c r="I67" s="58"/>
      <c r="J67" s="58"/>
      <c r="K67" s="58"/>
      <c r="L67" s="58"/>
      <c r="M67" s="65"/>
    </row>
    <row r="68" spans="1:13" ht="15.75">
      <c r="A68" s="30" t="s">
        <v>19</v>
      </c>
      <c r="B68" s="9">
        <v>223</v>
      </c>
      <c r="C68" s="10" t="s">
        <v>7</v>
      </c>
      <c r="D68" s="58">
        <v>71.2</v>
      </c>
      <c r="E68" s="58">
        <v>160</v>
      </c>
      <c r="F68" s="55">
        <f t="shared" si="24"/>
        <v>170.7</v>
      </c>
      <c r="G68" s="58">
        <v>80</v>
      </c>
      <c r="H68" s="58"/>
      <c r="I68" s="58"/>
      <c r="J68" s="58"/>
      <c r="K68" s="58">
        <v>90.7</v>
      </c>
      <c r="L68" s="58"/>
      <c r="M68" s="65"/>
    </row>
    <row r="69" spans="1:13" ht="15.75">
      <c r="A69" s="30" t="s">
        <v>19</v>
      </c>
      <c r="B69" s="9">
        <v>224</v>
      </c>
      <c r="C69" s="10" t="s">
        <v>8</v>
      </c>
      <c r="D69" s="58">
        <v>0</v>
      </c>
      <c r="E69" s="58">
        <v>0</v>
      </c>
      <c r="F69" s="55">
        <f t="shared" si="24"/>
        <v>0</v>
      </c>
      <c r="G69" s="58">
        <v>0</v>
      </c>
      <c r="H69" s="58"/>
      <c r="I69" s="58" t="s">
        <v>121</v>
      </c>
      <c r="J69" s="58"/>
      <c r="K69" s="58"/>
      <c r="L69" s="58"/>
      <c r="M69" s="65"/>
    </row>
    <row r="70" spans="1:13" ht="15.75">
      <c r="A70" s="30" t="s">
        <v>19</v>
      </c>
      <c r="B70" s="9">
        <v>225</v>
      </c>
      <c r="C70" s="10" t="s">
        <v>9</v>
      </c>
      <c r="D70" s="58">
        <v>0</v>
      </c>
      <c r="E70" s="58">
        <v>80</v>
      </c>
      <c r="F70" s="55">
        <f t="shared" si="24"/>
        <v>80</v>
      </c>
      <c r="G70" s="58">
        <v>80</v>
      </c>
      <c r="H70" s="58"/>
      <c r="I70" s="58"/>
      <c r="J70" s="58"/>
      <c r="K70" s="58"/>
      <c r="L70" s="58"/>
      <c r="M70" s="65"/>
    </row>
    <row r="71" spans="1:13" ht="15.75">
      <c r="A71" s="30" t="s">
        <v>19</v>
      </c>
      <c r="B71" s="9">
        <v>226</v>
      </c>
      <c r="C71" s="10" t="s">
        <v>10</v>
      </c>
      <c r="D71" s="58">
        <v>70.6</v>
      </c>
      <c r="E71" s="58">
        <v>150</v>
      </c>
      <c r="F71" s="55">
        <f t="shared" si="24"/>
        <v>90</v>
      </c>
      <c r="G71" s="58">
        <v>90</v>
      </c>
      <c r="H71" s="58"/>
      <c r="I71" s="58"/>
      <c r="J71" s="58"/>
      <c r="K71" s="58"/>
      <c r="L71" s="58"/>
      <c r="M71" s="65"/>
    </row>
    <row r="72" spans="1:13" s="44" customFormat="1" ht="31.5">
      <c r="A72" s="26" t="s">
        <v>19</v>
      </c>
      <c r="B72" s="7">
        <v>251</v>
      </c>
      <c r="C72" s="27" t="s">
        <v>67</v>
      </c>
      <c r="D72" s="66">
        <v>235.1</v>
      </c>
      <c r="E72" s="66">
        <v>270.4</v>
      </c>
      <c r="F72" s="53">
        <f t="shared" si="24"/>
        <v>270.4</v>
      </c>
      <c r="G72" s="66"/>
      <c r="H72" s="66"/>
      <c r="I72" s="66">
        <v>270.4</v>
      </c>
      <c r="J72" s="66"/>
      <c r="K72" s="66"/>
      <c r="L72" s="66"/>
      <c r="M72" s="67"/>
    </row>
    <row r="73" spans="1:13" s="44" customFormat="1" ht="15.75">
      <c r="A73" s="26" t="s">
        <v>19</v>
      </c>
      <c r="B73" s="7">
        <v>290</v>
      </c>
      <c r="C73" s="8" t="s">
        <v>11</v>
      </c>
      <c r="D73" s="66">
        <v>146.8</v>
      </c>
      <c r="E73" s="66">
        <v>22</v>
      </c>
      <c r="F73" s="53">
        <f t="shared" si="24"/>
        <v>1</v>
      </c>
      <c r="G73" s="66">
        <v>1</v>
      </c>
      <c r="H73" s="66"/>
      <c r="I73" s="66"/>
      <c r="J73" s="66"/>
      <c r="K73" s="66"/>
      <c r="L73" s="66"/>
      <c r="M73" s="67"/>
    </row>
    <row r="74" spans="1:13" ht="15.75">
      <c r="A74" s="26" t="s">
        <v>19</v>
      </c>
      <c r="B74" s="7">
        <v>300</v>
      </c>
      <c r="C74" s="8" t="s">
        <v>12</v>
      </c>
      <c r="D74" s="53">
        <f>SUM(D75:D76)</f>
        <v>184.5</v>
      </c>
      <c r="E74" s="53">
        <f aca="true" t="shared" si="25" ref="E74:M74">SUM(E75:E76)</f>
        <v>230</v>
      </c>
      <c r="F74" s="53">
        <f t="shared" si="25"/>
        <v>98</v>
      </c>
      <c r="G74" s="53">
        <f t="shared" si="25"/>
        <v>98</v>
      </c>
      <c r="H74" s="53">
        <f t="shared" si="25"/>
        <v>0</v>
      </c>
      <c r="I74" s="53">
        <f t="shared" si="25"/>
        <v>0</v>
      </c>
      <c r="J74" s="53">
        <f>SUM(J75:J76)</f>
        <v>0</v>
      </c>
      <c r="K74" s="53">
        <f>SUM(K75:K76)</f>
        <v>0</v>
      </c>
      <c r="L74" s="53">
        <f t="shared" si="25"/>
        <v>0</v>
      </c>
      <c r="M74" s="54">
        <f t="shared" si="25"/>
        <v>0</v>
      </c>
    </row>
    <row r="75" spans="1:13" ht="15.75">
      <c r="A75" s="30" t="s">
        <v>19</v>
      </c>
      <c r="B75" s="9">
        <v>310</v>
      </c>
      <c r="C75" s="10" t="s">
        <v>13</v>
      </c>
      <c r="D75" s="58">
        <v>22</v>
      </c>
      <c r="E75" s="58">
        <v>10</v>
      </c>
      <c r="F75" s="55">
        <f>SUM(G75:M75)</f>
        <v>0</v>
      </c>
      <c r="G75" s="58">
        <v>0</v>
      </c>
      <c r="H75" s="58"/>
      <c r="I75" s="58"/>
      <c r="J75" s="58"/>
      <c r="K75" s="58"/>
      <c r="L75" s="58"/>
      <c r="M75" s="65"/>
    </row>
    <row r="76" spans="1:13" ht="15.75">
      <c r="A76" s="30" t="s">
        <v>19</v>
      </c>
      <c r="B76" s="9">
        <v>340</v>
      </c>
      <c r="C76" s="10" t="s">
        <v>14</v>
      </c>
      <c r="D76" s="58">
        <v>162.5</v>
      </c>
      <c r="E76" s="58">
        <v>220</v>
      </c>
      <c r="F76" s="55">
        <f>SUM(G76:M76)</f>
        <v>98</v>
      </c>
      <c r="G76" s="58">
        <v>98</v>
      </c>
      <c r="H76" s="58"/>
      <c r="I76" s="58"/>
      <c r="J76" s="58"/>
      <c r="K76" s="58"/>
      <c r="L76" s="58"/>
      <c r="M76" s="65"/>
    </row>
    <row r="77" spans="1:13" ht="15.75">
      <c r="A77" s="22"/>
      <c r="B77" s="11"/>
      <c r="C77" s="6" t="s">
        <v>17</v>
      </c>
      <c r="D77" s="49">
        <f>SUM(D61,D65,D72,D73,D74)</f>
        <v>3968</v>
      </c>
      <c r="E77" s="49">
        <f aca="true" t="shared" si="26" ref="E77:M77">SUM(E61,E65,E72,E73,E74)</f>
        <v>4411.599999999999</v>
      </c>
      <c r="F77" s="49">
        <f t="shared" si="26"/>
        <v>3183.2999999999997</v>
      </c>
      <c r="G77" s="49">
        <f t="shared" si="26"/>
        <v>703.3</v>
      </c>
      <c r="H77" s="49">
        <f t="shared" si="26"/>
        <v>0</v>
      </c>
      <c r="I77" s="49">
        <f t="shared" si="26"/>
        <v>320.4</v>
      </c>
      <c r="J77" s="49">
        <f>SUM(J61,J65,J72,J73,J74)</f>
        <v>2068.9</v>
      </c>
      <c r="K77" s="49">
        <f>SUM(K61,K65,K72,K73,K74)</f>
        <v>90.7</v>
      </c>
      <c r="L77" s="49">
        <f t="shared" si="26"/>
        <v>0</v>
      </c>
      <c r="M77" s="50">
        <f t="shared" si="26"/>
        <v>0</v>
      </c>
    </row>
    <row r="78" spans="1:13" ht="31.5">
      <c r="A78" s="26" t="s">
        <v>66</v>
      </c>
      <c r="B78" s="7">
        <v>251</v>
      </c>
      <c r="C78" s="27" t="s">
        <v>67</v>
      </c>
      <c r="D78" s="68">
        <v>595.6</v>
      </c>
      <c r="E78" s="68">
        <v>630.9</v>
      </c>
      <c r="F78" s="53">
        <f>SUM(G78:M78)</f>
        <v>630.9</v>
      </c>
      <c r="G78" s="68"/>
      <c r="H78" s="68"/>
      <c r="I78" s="68">
        <v>630.9</v>
      </c>
      <c r="J78" s="68"/>
      <c r="K78" s="68"/>
      <c r="L78" s="68"/>
      <c r="M78" s="69"/>
    </row>
    <row r="79" spans="1:13" ht="15.75">
      <c r="A79" s="22"/>
      <c r="B79" s="11"/>
      <c r="C79" s="6" t="s">
        <v>17</v>
      </c>
      <c r="D79" s="49">
        <f aca="true" t="shared" si="27" ref="D79:M79">D78</f>
        <v>595.6</v>
      </c>
      <c r="E79" s="49">
        <f t="shared" si="27"/>
        <v>630.9</v>
      </c>
      <c r="F79" s="49">
        <f t="shared" si="27"/>
        <v>630.9</v>
      </c>
      <c r="G79" s="49">
        <f t="shared" si="27"/>
        <v>0</v>
      </c>
      <c r="H79" s="49">
        <f t="shared" si="27"/>
        <v>0</v>
      </c>
      <c r="I79" s="49">
        <f t="shared" si="27"/>
        <v>630.9</v>
      </c>
      <c r="J79" s="49">
        <f t="shared" si="27"/>
        <v>0</v>
      </c>
      <c r="K79" s="49">
        <f t="shared" si="27"/>
        <v>0</v>
      </c>
      <c r="L79" s="49">
        <f t="shared" si="27"/>
        <v>0</v>
      </c>
      <c r="M79" s="50">
        <f t="shared" si="27"/>
        <v>0</v>
      </c>
    </row>
    <row r="80" spans="1:13" ht="15.75">
      <c r="A80" s="23" t="s">
        <v>68</v>
      </c>
      <c r="B80" s="5">
        <v>290</v>
      </c>
      <c r="C80" s="45" t="s">
        <v>69</v>
      </c>
      <c r="D80" s="70">
        <v>0</v>
      </c>
      <c r="E80" s="70">
        <v>0</v>
      </c>
      <c r="F80" s="51">
        <f aca="true" t="shared" si="28" ref="F80:F85">SUM(G80:M80)</f>
        <v>0</v>
      </c>
      <c r="G80" s="70"/>
      <c r="H80" s="70"/>
      <c r="I80" s="70"/>
      <c r="J80" s="70"/>
      <c r="K80" s="70"/>
      <c r="L80" s="70"/>
      <c r="M80" s="71"/>
    </row>
    <row r="81" spans="1:13" ht="15.75">
      <c r="A81" s="23" t="s">
        <v>20</v>
      </c>
      <c r="B81" s="5">
        <v>290</v>
      </c>
      <c r="C81" s="45" t="s">
        <v>21</v>
      </c>
      <c r="D81" s="70">
        <v>0</v>
      </c>
      <c r="E81" s="70">
        <v>10</v>
      </c>
      <c r="F81" s="51">
        <f t="shared" si="28"/>
        <v>5</v>
      </c>
      <c r="G81" s="70">
        <v>5</v>
      </c>
      <c r="H81" s="70"/>
      <c r="I81" s="70"/>
      <c r="J81" s="70"/>
      <c r="K81" s="70"/>
      <c r="L81" s="70"/>
      <c r="M81" s="71"/>
    </row>
    <row r="82" spans="1:13" ht="15.75">
      <c r="A82" s="23" t="s">
        <v>61</v>
      </c>
      <c r="B82" s="5">
        <v>226</v>
      </c>
      <c r="C82" s="45" t="s">
        <v>22</v>
      </c>
      <c r="D82" s="70"/>
      <c r="E82" s="70">
        <v>0</v>
      </c>
      <c r="F82" s="51">
        <f t="shared" si="28"/>
        <v>0</v>
      </c>
      <c r="G82" s="70"/>
      <c r="H82" s="70"/>
      <c r="I82" s="70"/>
      <c r="J82" s="70"/>
      <c r="K82" s="70"/>
      <c r="L82" s="70"/>
      <c r="M82" s="71"/>
    </row>
    <row r="83" spans="1:13" ht="15.75">
      <c r="A83" s="23" t="s">
        <v>61</v>
      </c>
      <c r="B83" s="5">
        <v>290</v>
      </c>
      <c r="C83" s="45" t="s">
        <v>22</v>
      </c>
      <c r="D83" s="70"/>
      <c r="E83" s="70">
        <v>20</v>
      </c>
      <c r="F83" s="51">
        <f t="shared" si="28"/>
        <v>1</v>
      </c>
      <c r="G83" s="70">
        <v>1</v>
      </c>
      <c r="H83" s="70"/>
      <c r="I83" s="70"/>
      <c r="J83" s="70"/>
      <c r="K83" s="70"/>
      <c r="L83" s="70"/>
      <c r="M83" s="71"/>
    </row>
    <row r="84" spans="1:13" ht="15.75" hidden="1">
      <c r="A84" s="23" t="s">
        <v>61</v>
      </c>
      <c r="B84" s="5">
        <v>310</v>
      </c>
      <c r="C84" s="45" t="s">
        <v>22</v>
      </c>
      <c r="D84" s="70"/>
      <c r="E84" s="70">
        <v>0</v>
      </c>
      <c r="F84" s="51">
        <f t="shared" si="28"/>
        <v>0</v>
      </c>
      <c r="G84" s="70"/>
      <c r="H84" s="70"/>
      <c r="I84" s="70"/>
      <c r="J84" s="70"/>
      <c r="K84" s="70"/>
      <c r="L84" s="70"/>
      <c r="M84" s="71"/>
    </row>
    <row r="85" spans="1:13" ht="15.75" hidden="1">
      <c r="A85" s="23" t="s">
        <v>61</v>
      </c>
      <c r="B85" s="5">
        <v>340</v>
      </c>
      <c r="C85" s="45" t="s">
        <v>22</v>
      </c>
      <c r="D85" s="70"/>
      <c r="E85" s="70">
        <v>0</v>
      </c>
      <c r="F85" s="51">
        <f t="shared" si="28"/>
        <v>0</v>
      </c>
      <c r="G85" s="70"/>
      <c r="H85" s="70"/>
      <c r="I85" s="70"/>
      <c r="J85" s="70"/>
      <c r="K85" s="70"/>
      <c r="L85" s="70"/>
      <c r="M85" s="71"/>
    </row>
    <row r="86" spans="1:13" ht="15.75">
      <c r="A86" s="83" t="s">
        <v>24</v>
      </c>
      <c r="B86" s="84"/>
      <c r="C86" s="84"/>
      <c r="D86" s="49">
        <f aca="true" t="shared" si="29" ref="D86:M86">SUM(D83,D81,D80,D79,D77,D60,D44,D82,D85,D84)</f>
        <v>5511.6</v>
      </c>
      <c r="E86" s="49">
        <f t="shared" si="29"/>
        <v>6009.599999999999</v>
      </c>
      <c r="F86" s="49">
        <f t="shared" si="29"/>
        <v>4752.099999999999</v>
      </c>
      <c r="G86" s="49">
        <f t="shared" si="29"/>
        <v>1035.3</v>
      </c>
      <c r="H86" s="49">
        <f t="shared" si="29"/>
        <v>86</v>
      </c>
      <c r="I86" s="49">
        <f t="shared" si="29"/>
        <v>1021.1999999999999</v>
      </c>
      <c r="J86" s="49">
        <f t="shared" si="29"/>
        <v>2518.9</v>
      </c>
      <c r="K86" s="49">
        <f t="shared" si="29"/>
        <v>90.7</v>
      </c>
      <c r="L86" s="49">
        <f t="shared" si="29"/>
        <v>0</v>
      </c>
      <c r="M86" s="50">
        <f t="shared" si="29"/>
        <v>0</v>
      </c>
    </row>
    <row r="87" spans="1:13" ht="18.75" customHeight="1">
      <c r="A87" s="18" t="s">
        <v>45</v>
      </c>
      <c r="B87" s="14"/>
      <c r="C87" s="15"/>
      <c r="D87" s="59"/>
      <c r="E87" s="59"/>
      <c r="F87" s="59"/>
      <c r="G87" s="59"/>
      <c r="H87" s="59"/>
      <c r="I87" s="59"/>
      <c r="J87" s="59"/>
      <c r="K87" s="59"/>
      <c r="L87" s="59"/>
      <c r="M87" s="60"/>
    </row>
    <row r="88" spans="1:13" ht="15.75">
      <c r="A88" s="26" t="s">
        <v>71</v>
      </c>
      <c r="B88" s="7">
        <v>210</v>
      </c>
      <c r="C88" s="27" t="s">
        <v>26</v>
      </c>
      <c r="D88" s="53">
        <f>SUM(D89:D91)</f>
        <v>0</v>
      </c>
      <c r="E88" s="53">
        <f aca="true" t="shared" si="30" ref="E88:M88">SUM(E89:E91)</f>
        <v>77.5</v>
      </c>
      <c r="F88" s="53">
        <f t="shared" si="30"/>
        <v>77.5</v>
      </c>
      <c r="G88" s="53">
        <f t="shared" si="30"/>
        <v>0</v>
      </c>
      <c r="H88" s="53">
        <f t="shared" si="30"/>
        <v>0</v>
      </c>
      <c r="I88" s="53">
        <f t="shared" si="30"/>
        <v>0</v>
      </c>
      <c r="J88" s="53">
        <f>SUM(J89:J91)</f>
        <v>0</v>
      </c>
      <c r="K88" s="53">
        <f>SUM(K89:K91)</f>
        <v>0</v>
      </c>
      <c r="L88" s="53">
        <f t="shared" si="30"/>
        <v>77.5</v>
      </c>
      <c r="M88" s="54">
        <f t="shared" si="30"/>
        <v>0</v>
      </c>
    </row>
    <row r="89" spans="1:13" ht="15.75">
      <c r="A89" s="30" t="s">
        <v>34</v>
      </c>
      <c r="B89" s="9">
        <v>211</v>
      </c>
      <c r="C89" s="10" t="s">
        <v>1</v>
      </c>
      <c r="D89" s="72"/>
      <c r="E89" s="72">
        <v>59.5</v>
      </c>
      <c r="F89" s="55">
        <f>SUM(G89:M89)</f>
        <v>59.5</v>
      </c>
      <c r="G89" s="72"/>
      <c r="H89" s="72"/>
      <c r="I89" s="72"/>
      <c r="J89" s="72"/>
      <c r="K89" s="72"/>
      <c r="L89" s="72">
        <v>59.5</v>
      </c>
      <c r="M89" s="73"/>
    </row>
    <row r="90" spans="1:13" ht="15.75" hidden="1">
      <c r="A90" s="30" t="s">
        <v>34</v>
      </c>
      <c r="B90" s="9">
        <v>212</v>
      </c>
      <c r="C90" s="10" t="s">
        <v>2</v>
      </c>
      <c r="D90" s="72"/>
      <c r="E90" s="72"/>
      <c r="F90" s="55">
        <f>SUM(G90:M90)</f>
        <v>0</v>
      </c>
      <c r="G90" s="72"/>
      <c r="H90" s="72"/>
      <c r="I90" s="72"/>
      <c r="J90" s="72"/>
      <c r="K90" s="72"/>
      <c r="L90" s="72"/>
      <c r="M90" s="73"/>
    </row>
    <row r="91" spans="1:13" ht="15.75">
      <c r="A91" s="30" t="s">
        <v>34</v>
      </c>
      <c r="B91" s="9">
        <v>213</v>
      </c>
      <c r="C91" s="10" t="s">
        <v>3</v>
      </c>
      <c r="D91" s="72"/>
      <c r="E91" s="72">
        <v>18</v>
      </c>
      <c r="F91" s="55">
        <f>SUM(G91:M91)</f>
        <v>18</v>
      </c>
      <c r="G91" s="72"/>
      <c r="H91" s="72"/>
      <c r="I91" s="72"/>
      <c r="J91" s="72"/>
      <c r="K91" s="72"/>
      <c r="L91" s="72">
        <v>18</v>
      </c>
      <c r="M91" s="73"/>
    </row>
    <row r="92" spans="1:13" ht="15.75">
      <c r="A92" s="26" t="s">
        <v>71</v>
      </c>
      <c r="B92" s="7">
        <v>220</v>
      </c>
      <c r="C92" s="8" t="s">
        <v>4</v>
      </c>
      <c r="D92" s="53">
        <f>SUM(D93:D98)</f>
        <v>0</v>
      </c>
      <c r="E92" s="53">
        <f aca="true" t="shared" si="31" ref="E92:M92">SUM(E93:E98)</f>
        <v>2</v>
      </c>
      <c r="F92" s="53">
        <f t="shared" si="31"/>
        <v>5.5</v>
      </c>
      <c r="G92" s="53">
        <f t="shared" si="31"/>
        <v>0</v>
      </c>
      <c r="H92" s="53">
        <f t="shared" si="31"/>
        <v>0</v>
      </c>
      <c r="I92" s="53">
        <f t="shared" si="31"/>
        <v>0</v>
      </c>
      <c r="J92" s="53">
        <f>SUM(J93:J98)</f>
        <v>0</v>
      </c>
      <c r="K92" s="53">
        <f>SUM(K93:K98)</f>
        <v>0</v>
      </c>
      <c r="L92" s="53">
        <f t="shared" si="31"/>
        <v>5.5</v>
      </c>
      <c r="M92" s="54">
        <f t="shared" si="31"/>
        <v>0</v>
      </c>
    </row>
    <row r="93" spans="1:13" ht="15.75">
      <c r="A93" s="30" t="s">
        <v>34</v>
      </c>
      <c r="B93" s="9">
        <v>221</v>
      </c>
      <c r="C93" s="10" t="s">
        <v>5</v>
      </c>
      <c r="D93" s="72"/>
      <c r="E93" s="72">
        <v>0</v>
      </c>
      <c r="F93" s="55">
        <f aca="true" t="shared" si="32" ref="F93:F99">SUM(G93:M93)</f>
        <v>3.5</v>
      </c>
      <c r="G93" s="72"/>
      <c r="H93" s="72"/>
      <c r="I93" s="72"/>
      <c r="J93" s="72"/>
      <c r="K93" s="72"/>
      <c r="L93" s="72">
        <v>3.5</v>
      </c>
      <c r="M93" s="73"/>
    </row>
    <row r="94" spans="1:13" ht="15.75">
      <c r="A94" s="30" t="s">
        <v>34</v>
      </c>
      <c r="B94" s="9">
        <v>222</v>
      </c>
      <c r="C94" s="10" t="s">
        <v>6</v>
      </c>
      <c r="D94" s="72"/>
      <c r="E94" s="72">
        <v>2</v>
      </c>
      <c r="F94" s="55">
        <f t="shared" si="32"/>
        <v>2</v>
      </c>
      <c r="G94" s="72"/>
      <c r="H94" s="72"/>
      <c r="I94" s="72"/>
      <c r="J94" s="72"/>
      <c r="K94" s="72"/>
      <c r="L94" s="72">
        <v>2</v>
      </c>
      <c r="M94" s="73"/>
    </row>
    <row r="95" spans="1:13" ht="15.75" hidden="1">
      <c r="A95" s="30" t="s">
        <v>34</v>
      </c>
      <c r="B95" s="9">
        <v>223</v>
      </c>
      <c r="C95" s="10" t="s">
        <v>7</v>
      </c>
      <c r="D95" s="72"/>
      <c r="E95" s="72"/>
      <c r="F95" s="55">
        <f t="shared" si="32"/>
        <v>0</v>
      </c>
      <c r="G95" s="72"/>
      <c r="H95" s="72"/>
      <c r="I95" s="72"/>
      <c r="J95" s="72"/>
      <c r="K95" s="72"/>
      <c r="L95" s="72"/>
      <c r="M95" s="73"/>
    </row>
    <row r="96" spans="1:13" ht="15.75" hidden="1">
      <c r="A96" s="30" t="s">
        <v>34</v>
      </c>
      <c r="B96" s="9">
        <v>224</v>
      </c>
      <c r="C96" s="10" t="s">
        <v>8</v>
      </c>
      <c r="D96" s="72"/>
      <c r="E96" s="72"/>
      <c r="F96" s="55">
        <f t="shared" si="32"/>
        <v>0</v>
      </c>
      <c r="G96" s="72"/>
      <c r="H96" s="72"/>
      <c r="I96" s="72"/>
      <c r="J96" s="72"/>
      <c r="K96" s="72"/>
      <c r="L96" s="72"/>
      <c r="M96" s="73"/>
    </row>
    <row r="97" spans="1:13" ht="15.75" hidden="1">
      <c r="A97" s="30" t="s">
        <v>34</v>
      </c>
      <c r="B97" s="9">
        <v>225</v>
      </c>
      <c r="C97" s="10" t="s">
        <v>9</v>
      </c>
      <c r="D97" s="72"/>
      <c r="E97" s="72"/>
      <c r="F97" s="55">
        <f t="shared" si="32"/>
        <v>0</v>
      </c>
      <c r="G97" s="72"/>
      <c r="H97" s="72"/>
      <c r="I97" s="72"/>
      <c r="J97" s="72"/>
      <c r="K97" s="72"/>
      <c r="L97" s="72"/>
      <c r="M97" s="73"/>
    </row>
    <row r="98" spans="1:13" ht="15.75" hidden="1">
      <c r="A98" s="30" t="s">
        <v>34</v>
      </c>
      <c r="B98" s="9">
        <v>226</v>
      </c>
      <c r="C98" s="10" t="s">
        <v>10</v>
      </c>
      <c r="D98" s="72"/>
      <c r="E98" s="72"/>
      <c r="F98" s="55">
        <f t="shared" si="32"/>
        <v>0</v>
      </c>
      <c r="G98" s="72"/>
      <c r="H98" s="72"/>
      <c r="I98" s="72"/>
      <c r="J98" s="72"/>
      <c r="K98" s="72"/>
      <c r="L98" s="72"/>
      <c r="M98" s="73"/>
    </row>
    <row r="99" spans="1:13" s="44" customFormat="1" ht="15.75" hidden="1">
      <c r="A99" s="26" t="s">
        <v>71</v>
      </c>
      <c r="B99" s="7">
        <v>290</v>
      </c>
      <c r="C99" s="8" t="s">
        <v>11</v>
      </c>
      <c r="D99" s="72"/>
      <c r="E99" s="72"/>
      <c r="F99" s="53">
        <f t="shared" si="32"/>
        <v>0</v>
      </c>
      <c r="G99" s="72"/>
      <c r="H99" s="72"/>
      <c r="I99" s="72"/>
      <c r="J99" s="72"/>
      <c r="K99" s="72"/>
      <c r="L99" s="72"/>
      <c r="M99" s="73"/>
    </row>
    <row r="100" spans="1:13" ht="15.75">
      <c r="A100" s="26" t="s">
        <v>71</v>
      </c>
      <c r="B100" s="7">
        <v>300</v>
      </c>
      <c r="C100" s="8" t="s">
        <v>12</v>
      </c>
      <c r="D100" s="53">
        <f>SUM(D101:D102)</f>
        <v>0</v>
      </c>
      <c r="E100" s="53">
        <f aca="true" t="shared" si="33" ref="E100:M100">SUM(E101:E102)</f>
        <v>5</v>
      </c>
      <c r="F100" s="53">
        <f t="shared" si="33"/>
        <v>1.5</v>
      </c>
      <c r="G100" s="53">
        <f t="shared" si="33"/>
        <v>0</v>
      </c>
      <c r="H100" s="53">
        <f t="shared" si="33"/>
        <v>0</v>
      </c>
      <c r="I100" s="53">
        <f t="shared" si="33"/>
        <v>0</v>
      </c>
      <c r="J100" s="53">
        <f>SUM(J101:J102)</f>
        <v>0</v>
      </c>
      <c r="K100" s="53">
        <f>SUM(K101:K102)</f>
        <v>0</v>
      </c>
      <c r="L100" s="53">
        <f t="shared" si="33"/>
        <v>1.5</v>
      </c>
      <c r="M100" s="54">
        <f t="shared" si="33"/>
        <v>0</v>
      </c>
    </row>
    <row r="101" spans="1:13" ht="15.75" hidden="1">
      <c r="A101" s="30" t="s">
        <v>34</v>
      </c>
      <c r="B101" s="9">
        <v>310</v>
      </c>
      <c r="C101" s="10" t="s">
        <v>13</v>
      </c>
      <c r="D101" s="72"/>
      <c r="E101" s="72"/>
      <c r="F101" s="55">
        <f>SUM(G101:M101)</f>
        <v>0</v>
      </c>
      <c r="G101" s="72"/>
      <c r="H101" s="72"/>
      <c r="I101" s="72"/>
      <c r="J101" s="72"/>
      <c r="K101" s="72"/>
      <c r="L101" s="72"/>
      <c r="M101" s="73"/>
    </row>
    <row r="102" spans="1:13" ht="15.75">
      <c r="A102" s="30" t="s">
        <v>34</v>
      </c>
      <c r="B102" s="9">
        <v>340</v>
      </c>
      <c r="C102" s="10" t="s">
        <v>14</v>
      </c>
      <c r="D102" s="72"/>
      <c r="E102" s="72">
        <v>5</v>
      </c>
      <c r="F102" s="55">
        <f>SUM(G102:M102)</f>
        <v>1.5</v>
      </c>
      <c r="G102" s="72"/>
      <c r="H102" s="72"/>
      <c r="I102" s="72"/>
      <c r="J102" s="72"/>
      <c r="K102" s="72"/>
      <c r="L102" s="72">
        <v>1.5</v>
      </c>
      <c r="M102" s="73"/>
    </row>
    <row r="103" spans="1:13" ht="15.75">
      <c r="A103" s="83" t="s">
        <v>25</v>
      </c>
      <c r="B103" s="84"/>
      <c r="C103" s="84"/>
      <c r="D103" s="49">
        <f>SUM(D88,D92,D99,D100)</f>
        <v>0</v>
      </c>
      <c r="E103" s="49">
        <f aca="true" t="shared" si="34" ref="E103:M103">SUM(E88,E92,E99,E100)</f>
        <v>84.5</v>
      </c>
      <c r="F103" s="49">
        <f t="shared" si="34"/>
        <v>84.5</v>
      </c>
      <c r="G103" s="49">
        <f t="shared" si="34"/>
        <v>0</v>
      </c>
      <c r="H103" s="49">
        <f t="shared" si="34"/>
        <v>0</v>
      </c>
      <c r="I103" s="49">
        <f t="shared" si="34"/>
        <v>0</v>
      </c>
      <c r="J103" s="49">
        <f>SUM(J88,J92,J99,J100)</f>
        <v>0</v>
      </c>
      <c r="K103" s="49">
        <f>SUM(K88,K92,K99,K100)</f>
        <v>0</v>
      </c>
      <c r="L103" s="49">
        <f t="shared" si="34"/>
        <v>84.5</v>
      </c>
      <c r="M103" s="50">
        <f t="shared" si="34"/>
        <v>0</v>
      </c>
    </row>
    <row r="104" spans="1:13" ht="38.25" customHeight="1">
      <c r="A104" s="98" t="s">
        <v>72</v>
      </c>
      <c r="B104" s="99"/>
      <c r="C104" s="99"/>
      <c r="D104" s="59"/>
      <c r="E104" s="59"/>
      <c r="F104" s="59"/>
      <c r="G104" s="59"/>
      <c r="H104" s="59"/>
      <c r="I104" s="59"/>
      <c r="J104" s="59"/>
      <c r="K104" s="59"/>
      <c r="L104" s="59"/>
      <c r="M104" s="60"/>
    </row>
    <row r="105" spans="1:13" ht="54.75" customHeight="1" hidden="1">
      <c r="A105" s="34"/>
      <c r="B105" s="95" t="s">
        <v>78</v>
      </c>
      <c r="C105" s="95"/>
      <c r="D105" s="49">
        <f>SUM(D106,D109)</f>
        <v>0</v>
      </c>
      <c r="E105" s="49">
        <f aca="true" t="shared" si="35" ref="E105:M105">SUM(E106,E109)</f>
        <v>0</v>
      </c>
      <c r="F105" s="49">
        <f t="shared" si="35"/>
        <v>0</v>
      </c>
      <c r="G105" s="49">
        <f t="shared" si="35"/>
        <v>0</v>
      </c>
      <c r="H105" s="49">
        <f t="shared" si="35"/>
        <v>0</v>
      </c>
      <c r="I105" s="49">
        <f t="shared" si="35"/>
        <v>0</v>
      </c>
      <c r="J105" s="49">
        <f>SUM(J106,J109)</f>
        <v>0</v>
      </c>
      <c r="K105" s="49">
        <f>SUM(K106,K109)</f>
        <v>0</v>
      </c>
      <c r="L105" s="49">
        <f t="shared" si="35"/>
        <v>0</v>
      </c>
      <c r="M105" s="50">
        <f t="shared" si="35"/>
        <v>0</v>
      </c>
    </row>
    <row r="106" spans="1:13" ht="15.75" hidden="1">
      <c r="A106" s="26" t="s">
        <v>75</v>
      </c>
      <c r="B106" s="7">
        <v>220</v>
      </c>
      <c r="C106" s="8" t="s">
        <v>4</v>
      </c>
      <c r="D106" s="53">
        <f>SUM(D107,D108)</f>
        <v>0</v>
      </c>
      <c r="E106" s="53">
        <f aca="true" t="shared" si="36" ref="E106:M106">SUM(E107,E108)</f>
        <v>0</v>
      </c>
      <c r="F106" s="53">
        <f t="shared" si="36"/>
        <v>0</v>
      </c>
      <c r="G106" s="53">
        <f t="shared" si="36"/>
        <v>0</v>
      </c>
      <c r="H106" s="53">
        <f t="shared" si="36"/>
        <v>0</v>
      </c>
      <c r="I106" s="53">
        <f t="shared" si="36"/>
        <v>0</v>
      </c>
      <c r="J106" s="53">
        <f>SUM(J107,J108)</f>
        <v>0</v>
      </c>
      <c r="K106" s="53">
        <f>SUM(K107,K108)</f>
        <v>0</v>
      </c>
      <c r="L106" s="53">
        <f t="shared" si="36"/>
        <v>0</v>
      </c>
      <c r="M106" s="54">
        <f t="shared" si="36"/>
        <v>0</v>
      </c>
    </row>
    <row r="107" spans="1:13" ht="15.75" hidden="1">
      <c r="A107" s="30" t="s">
        <v>75</v>
      </c>
      <c r="B107" s="9">
        <v>225</v>
      </c>
      <c r="C107" s="10" t="s">
        <v>9</v>
      </c>
      <c r="D107" s="58"/>
      <c r="E107" s="58"/>
      <c r="F107" s="55">
        <f>SUM(G107:M107)</f>
        <v>0</v>
      </c>
      <c r="G107" s="58"/>
      <c r="H107" s="58"/>
      <c r="I107" s="58"/>
      <c r="J107" s="58"/>
      <c r="K107" s="58"/>
      <c r="L107" s="58"/>
      <c r="M107" s="65"/>
    </row>
    <row r="108" spans="1:13" ht="15.75" hidden="1">
      <c r="A108" s="30" t="s">
        <v>75</v>
      </c>
      <c r="B108" s="9">
        <v>226</v>
      </c>
      <c r="C108" s="10" t="s">
        <v>10</v>
      </c>
      <c r="D108" s="58"/>
      <c r="E108" s="58"/>
      <c r="F108" s="55">
        <f>SUM(G108:M108)</f>
        <v>0</v>
      </c>
      <c r="G108" s="58"/>
      <c r="H108" s="58"/>
      <c r="I108" s="58"/>
      <c r="J108" s="58"/>
      <c r="K108" s="58"/>
      <c r="L108" s="58"/>
      <c r="M108" s="65"/>
    </row>
    <row r="109" spans="1:13" ht="15.75" hidden="1">
      <c r="A109" s="26" t="s">
        <v>75</v>
      </c>
      <c r="B109" s="7">
        <v>300</v>
      </c>
      <c r="C109" s="8" t="s">
        <v>12</v>
      </c>
      <c r="D109" s="53">
        <f>SUM(D110,D111)</f>
        <v>0</v>
      </c>
      <c r="E109" s="53">
        <f aca="true" t="shared" si="37" ref="E109:M109">SUM(E110,E111)</f>
        <v>0</v>
      </c>
      <c r="F109" s="53">
        <f t="shared" si="37"/>
        <v>0</v>
      </c>
      <c r="G109" s="53">
        <f t="shared" si="37"/>
        <v>0</v>
      </c>
      <c r="H109" s="53">
        <f t="shared" si="37"/>
        <v>0</v>
      </c>
      <c r="I109" s="53">
        <f t="shared" si="37"/>
        <v>0</v>
      </c>
      <c r="J109" s="53">
        <f>SUM(J110,J111)</f>
        <v>0</v>
      </c>
      <c r="K109" s="53">
        <f>SUM(K110,K111)</f>
        <v>0</v>
      </c>
      <c r="L109" s="53">
        <f t="shared" si="37"/>
        <v>0</v>
      </c>
      <c r="M109" s="54">
        <f t="shared" si="37"/>
        <v>0</v>
      </c>
    </row>
    <row r="110" spans="1:13" ht="15.75" hidden="1">
      <c r="A110" s="30" t="s">
        <v>75</v>
      </c>
      <c r="B110" s="9">
        <v>310</v>
      </c>
      <c r="C110" s="10" t="s">
        <v>13</v>
      </c>
      <c r="D110" s="58"/>
      <c r="E110" s="58"/>
      <c r="F110" s="55">
        <f>SUM(G110:M110)</f>
        <v>0</v>
      </c>
      <c r="G110" s="58"/>
      <c r="H110" s="58"/>
      <c r="I110" s="58"/>
      <c r="J110" s="58"/>
      <c r="K110" s="58"/>
      <c r="L110" s="58"/>
      <c r="M110" s="65"/>
    </row>
    <row r="111" spans="1:13" ht="15.75" hidden="1">
      <c r="A111" s="30" t="s">
        <v>75</v>
      </c>
      <c r="B111" s="9">
        <v>340</v>
      </c>
      <c r="C111" s="10" t="s">
        <v>14</v>
      </c>
      <c r="D111" s="58"/>
      <c r="E111" s="58"/>
      <c r="F111" s="55">
        <f>SUM(G111:M111)</f>
        <v>0</v>
      </c>
      <c r="G111" s="58"/>
      <c r="H111" s="58"/>
      <c r="I111" s="58"/>
      <c r="J111" s="58"/>
      <c r="K111" s="58"/>
      <c r="L111" s="58"/>
      <c r="M111" s="65"/>
    </row>
    <row r="112" spans="1:13" ht="36" customHeight="1">
      <c r="A112" s="34"/>
      <c r="B112" s="95" t="s">
        <v>76</v>
      </c>
      <c r="C112" s="95"/>
      <c r="D112" s="49">
        <f>SUM(D113,D116)</f>
        <v>37</v>
      </c>
      <c r="E112" s="49">
        <f aca="true" t="shared" si="38" ref="E112:M112">SUM(E113,E116)</f>
        <v>37</v>
      </c>
      <c r="F112" s="49">
        <f t="shared" si="38"/>
        <v>18</v>
      </c>
      <c r="G112" s="49">
        <f t="shared" si="38"/>
        <v>18</v>
      </c>
      <c r="H112" s="49">
        <f t="shared" si="38"/>
        <v>0</v>
      </c>
      <c r="I112" s="49">
        <f t="shared" si="38"/>
        <v>0</v>
      </c>
      <c r="J112" s="49">
        <f>SUM(J113,J116)</f>
        <v>0</v>
      </c>
      <c r="K112" s="49">
        <f>SUM(K113,K116)</f>
        <v>0</v>
      </c>
      <c r="L112" s="49">
        <f t="shared" si="38"/>
        <v>0</v>
      </c>
      <c r="M112" s="50">
        <f t="shared" si="38"/>
        <v>0</v>
      </c>
    </row>
    <row r="113" spans="1:13" ht="15.75">
      <c r="A113" s="26" t="s">
        <v>77</v>
      </c>
      <c r="B113" s="7">
        <v>220</v>
      </c>
      <c r="C113" s="8" t="s">
        <v>4</v>
      </c>
      <c r="D113" s="53">
        <f>SUM(D114,D115)</f>
        <v>37</v>
      </c>
      <c r="E113" s="53">
        <f aca="true" t="shared" si="39" ref="E113:M113">SUM(E114,E115)</f>
        <v>37</v>
      </c>
      <c r="F113" s="53">
        <f t="shared" si="39"/>
        <v>18</v>
      </c>
      <c r="G113" s="53">
        <f t="shared" si="39"/>
        <v>18</v>
      </c>
      <c r="H113" s="53">
        <f t="shared" si="39"/>
        <v>0</v>
      </c>
      <c r="I113" s="53">
        <f t="shared" si="39"/>
        <v>0</v>
      </c>
      <c r="J113" s="53">
        <f>SUM(J114,J115)</f>
        <v>0</v>
      </c>
      <c r="K113" s="53">
        <f>SUM(K114,K115)</f>
        <v>0</v>
      </c>
      <c r="L113" s="53">
        <f t="shared" si="39"/>
        <v>0</v>
      </c>
      <c r="M113" s="54">
        <f t="shared" si="39"/>
        <v>0</v>
      </c>
    </row>
    <row r="114" spans="1:13" ht="15.75">
      <c r="A114" s="30" t="s">
        <v>77</v>
      </c>
      <c r="B114" s="9">
        <v>225</v>
      </c>
      <c r="C114" s="10" t="s">
        <v>9</v>
      </c>
      <c r="D114" s="58"/>
      <c r="E114" s="58">
        <v>0</v>
      </c>
      <c r="F114" s="55">
        <f>SUM(G114:M114)</f>
        <v>0</v>
      </c>
      <c r="G114" s="58"/>
      <c r="H114" s="58"/>
      <c r="I114" s="58"/>
      <c r="J114" s="58"/>
      <c r="K114" s="58"/>
      <c r="L114" s="58"/>
      <c r="M114" s="65"/>
    </row>
    <row r="115" spans="1:13" ht="15.75">
      <c r="A115" s="30" t="s">
        <v>77</v>
      </c>
      <c r="B115" s="9">
        <v>226</v>
      </c>
      <c r="C115" s="10" t="s">
        <v>10</v>
      </c>
      <c r="D115" s="58">
        <v>37</v>
      </c>
      <c r="E115" s="58">
        <v>37</v>
      </c>
      <c r="F115" s="55">
        <f>SUM(G115:M115)</f>
        <v>18</v>
      </c>
      <c r="G115" s="58">
        <v>18</v>
      </c>
      <c r="H115" s="58"/>
      <c r="I115" s="58"/>
      <c r="J115" s="58"/>
      <c r="K115" s="58"/>
      <c r="L115" s="58"/>
      <c r="M115" s="65"/>
    </row>
    <row r="116" spans="1:13" ht="15.75">
      <c r="A116" s="26" t="s">
        <v>77</v>
      </c>
      <c r="B116" s="7">
        <v>300</v>
      </c>
      <c r="C116" s="8" t="s">
        <v>12</v>
      </c>
      <c r="D116" s="53">
        <f>SUM(D117,D118)</f>
        <v>0</v>
      </c>
      <c r="E116" s="53">
        <f aca="true" t="shared" si="40" ref="E116:M116">SUM(E117,E118)</f>
        <v>0</v>
      </c>
      <c r="F116" s="53">
        <f t="shared" si="40"/>
        <v>0</v>
      </c>
      <c r="G116" s="53">
        <f t="shared" si="40"/>
        <v>0</v>
      </c>
      <c r="H116" s="53">
        <f t="shared" si="40"/>
        <v>0</v>
      </c>
      <c r="I116" s="53">
        <f t="shared" si="40"/>
        <v>0</v>
      </c>
      <c r="J116" s="53">
        <f>SUM(J117,J118)</f>
        <v>0</v>
      </c>
      <c r="K116" s="53">
        <f>SUM(K117,K118)</f>
        <v>0</v>
      </c>
      <c r="L116" s="53">
        <f t="shared" si="40"/>
        <v>0</v>
      </c>
      <c r="M116" s="54">
        <f t="shared" si="40"/>
        <v>0</v>
      </c>
    </row>
    <row r="117" spans="1:13" ht="15.75">
      <c r="A117" s="30" t="s">
        <v>77</v>
      </c>
      <c r="B117" s="9">
        <v>310</v>
      </c>
      <c r="C117" s="10" t="s">
        <v>13</v>
      </c>
      <c r="D117" s="58"/>
      <c r="E117" s="58">
        <v>0</v>
      </c>
      <c r="F117" s="55">
        <f>SUM(G117:M117)</f>
        <v>0</v>
      </c>
      <c r="G117" s="58"/>
      <c r="H117" s="58"/>
      <c r="I117" s="58"/>
      <c r="J117" s="58"/>
      <c r="K117" s="58"/>
      <c r="L117" s="58"/>
      <c r="M117" s="65"/>
    </row>
    <row r="118" spans="1:13" ht="15.75">
      <c r="A118" s="30" t="s">
        <v>77</v>
      </c>
      <c r="B118" s="9">
        <v>340</v>
      </c>
      <c r="C118" s="10" t="s">
        <v>14</v>
      </c>
      <c r="D118" s="58"/>
      <c r="E118" s="58">
        <v>0</v>
      </c>
      <c r="F118" s="55">
        <f>SUM(G118:M118)</f>
        <v>0</v>
      </c>
      <c r="G118" s="58"/>
      <c r="H118" s="58"/>
      <c r="I118" s="58"/>
      <c r="J118" s="58"/>
      <c r="K118" s="58"/>
      <c r="L118" s="58"/>
      <c r="M118" s="65"/>
    </row>
    <row r="119" spans="1:13" ht="15.75">
      <c r="A119" s="83" t="s">
        <v>91</v>
      </c>
      <c r="B119" s="84"/>
      <c r="C119" s="84"/>
      <c r="D119" s="49">
        <f>SUM(D105,D112)</f>
        <v>37</v>
      </c>
      <c r="E119" s="49">
        <f aca="true" t="shared" si="41" ref="E119:M119">SUM(E105,E112)</f>
        <v>37</v>
      </c>
      <c r="F119" s="49">
        <f t="shared" si="41"/>
        <v>18</v>
      </c>
      <c r="G119" s="49">
        <f t="shared" si="41"/>
        <v>18</v>
      </c>
      <c r="H119" s="49">
        <f t="shared" si="41"/>
        <v>0</v>
      </c>
      <c r="I119" s="49">
        <f t="shared" si="41"/>
        <v>0</v>
      </c>
      <c r="J119" s="49">
        <f>SUM(J105,J112)</f>
        <v>0</v>
      </c>
      <c r="K119" s="49">
        <f>SUM(K105,K112)</f>
        <v>0</v>
      </c>
      <c r="L119" s="49">
        <f t="shared" si="41"/>
        <v>0</v>
      </c>
      <c r="M119" s="50">
        <f t="shared" si="41"/>
        <v>0</v>
      </c>
    </row>
    <row r="120" spans="1:13" ht="15.75">
      <c r="A120" s="93" t="s">
        <v>62</v>
      </c>
      <c r="B120" s="94"/>
      <c r="C120" s="94"/>
      <c r="D120" s="59"/>
      <c r="E120" s="59"/>
      <c r="F120" s="59"/>
      <c r="G120" s="59"/>
      <c r="H120" s="59"/>
      <c r="I120" s="59"/>
      <c r="J120" s="59"/>
      <c r="K120" s="59"/>
      <c r="L120" s="59"/>
      <c r="M120" s="60"/>
    </row>
    <row r="121" spans="1:13" ht="15.75">
      <c r="A121" s="24"/>
      <c r="B121" s="81" t="s">
        <v>73</v>
      </c>
      <c r="C121" s="81"/>
      <c r="D121" s="49">
        <f>SUM(D122,D123,D124)</f>
        <v>0</v>
      </c>
      <c r="E121" s="49">
        <f aca="true" t="shared" si="42" ref="E121:M121">SUM(E122,E123,E124)</f>
        <v>37.5</v>
      </c>
      <c r="F121" s="49">
        <f t="shared" si="42"/>
        <v>37.5</v>
      </c>
      <c r="G121" s="49">
        <f t="shared" si="42"/>
        <v>0</v>
      </c>
      <c r="H121" s="49">
        <f t="shared" si="42"/>
        <v>0</v>
      </c>
      <c r="I121" s="49">
        <f t="shared" si="42"/>
        <v>0</v>
      </c>
      <c r="J121" s="49">
        <f>SUM(J122,J123,J124)</f>
        <v>0</v>
      </c>
      <c r="K121" s="49">
        <f>SUM(K122,K123,K124)</f>
        <v>0</v>
      </c>
      <c r="L121" s="49">
        <f t="shared" si="42"/>
        <v>0</v>
      </c>
      <c r="M121" s="50">
        <f t="shared" si="42"/>
        <v>37.5</v>
      </c>
    </row>
    <row r="122" spans="1:13" ht="15.75">
      <c r="A122" s="31" t="s">
        <v>70</v>
      </c>
      <c r="B122" s="9">
        <v>211</v>
      </c>
      <c r="C122" s="10" t="s">
        <v>1</v>
      </c>
      <c r="D122" s="72"/>
      <c r="E122" s="72">
        <v>27.5</v>
      </c>
      <c r="F122" s="55">
        <f>SUM(G122:M122)</f>
        <v>27.5</v>
      </c>
      <c r="G122" s="72"/>
      <c r="H122" s="72"/>
      <c r="I122" s="72"/>
      <c r="J122" s="72"/>
      <c r="K122" s="72"/>
      <c r="L122" s="72"/>
      <c r="M122" s="73">
        <v>27.5</v>
      </c>
    </row>
    <row r="123" spans="1:13" ht="15.75">
      <c r="A123" s="31" t="s">
        <v>70</v>
      </c>
      <c r="B123" s="9">
        <v>213</v>
      </c>
      <c r="C123" s="10" t="s">
        <v>3</v>
      </c>
      <c r="D123" s="72"/>
      <c r="E123" s="72">
        <v>8.3</v>
      </c>
      <c r="F123" s="55">
        <f>SUM(G123:M123)</f>
        <v>8.3</v>
      </c>
      <c r="G123" s="72"/>
      <c r="H123" s="72"/>
      <c r="I123" s="72"/>
      <c r="J123" s="72"/>
      <c r="K123" s="72"/>
      <c r="L123" s="72"/>
      <c r="M123" s="73">
        <v>8.3</v>
      </c>
    </row>
    <row r="124" spans="1:13" ht="15.75">
      <c r="A124" s="31" t="s">
        <v>70</v>
      </c>
      <c r="B124" s="9">
        <v>340</v>
      </c>
      <c r="C124" s="10" t="s">
        <v>14</v>
      </c>
      <c r="D124" s="72"/>
      <c r="E124" s="72">
        <v>1.7</v>
      </c>
      <c r="F124" s="55">
        <f>SUM(G124:M124)</f>
        <v>1.7</v>
      </c>
      <c r="G124" s="72"/>
      <c r="H124" s="72"/>
      <c r="I124" s="72"/>
      <c r="J124" s="72"/>
      <c r="K124" s="72"/>
      <c r="L124" s="72"/>
      <c r="M124" s="73">
        <v>1.7</v>
      </c>
    </row>
    <row r="125" spans="1:13" ht="15.75" hidden="1">
      <c r="A125" s="24"/>
      <c r="B125" s="81" t="s">
        <v>96</v>
      </c>
      <c r="C125" s="81"/>
      <c r="D125" s="49">
        <f aca="true" t="shared" si="43" ref="D125:M125">SUM(D126)</f>
        <v>0</v>
      </c>
      <c r="E125" s="49">
        <f t="shared" si="43"/>
        <v>0</v>
      </c>
      <c r="F125" s="49">
        <f t="shared" si="43"/>
        <v>0</v>
      </c>
      <c r="G125" s="49">
        <f t="shared" si="43"/>
        <v>0</v>
      </c>
      <c r="H125" s="49">
        <f t="shared" si="43"/>
        <v>0</v>
      </c>
      <c r="I125" s="49">
        <f t="shared" si="43"/>
        <v>0</v>
      </c>
      <c r="J125" s="49">
        <f t="shared" si="43"/>
        <v>0</v>
      </c>
      <c r="K125" s="49">
        <f t="shared" si="43"/>
        <v>0</v>
      </c>
      <c r="L125" s="49">
        <f t="shared" si="43"/>
        <v>0</v>
      </c>
      <c r="M125" s="50">
        <f t="shared" si="43"/>
        <v>0</v>
      </c>
    </row>
    <row r="126" spans="1:13" ht="15.75" hidden="1">
      <c r="A126" s="31" t="s">
        <v>95</v>
      </c>
      <c r="B126" s="9">
        <v>224</v>
      </c>
      <c r="C126" s="10" t="s">
        <v>8</v>
      </c>
      <c r="D126" s="72"/>
      <c r="E126" s="72"/>
      <c r="F126" s="55">
        <f>SUM(G126:M126)</f>
        <v>0</v>
      </c>
      <c r="G126" s="72"/>
      <c r="H126" s="72"/>
      <c r="I126" s="72"/>
      <c r="J126" s="72"/>
      <c r="K126" s="72"/>
      <c r="L126" s="72"/>
      <c r="M126" s="73"/>
    </row>
    <row r="127" spans="1:13" ht="15.75">
      <c r="A127" s="24"/>
      <c r="B127" s="81" t="s">
        <v>97</v>
      </c>
      <c r="C127" s="81"/>
      <c r="D127" s="49">
        <f>SUM(D128:D138)</f>
        <v>308.1</v>
      </c>
      <c r="E127" s="49">
        <f>SUM(E128:E138)</f>
        <v>500</v>
      </c>
      <c r="F127" s="49">
        <f aca="true" t="shared" si="44" ref="F127:M127">SUM(F128:F138)</f>
        <v>3</v>
      </c>
      <c r="G127" s="49">
        <f t="shared" si="44"/>
        <v>3</v>
      </c>
      <c r="H127" s="49">
        <f t="shared" si="44"/>
        <v>0</v>
      </c>
      <c r="I127" s="49">
        <f t="shared" si="44"/>
        <v>0</v>
      </c>
      <c r="J127" s="49">
        <f>SUM(J128:J138)</f>
        <v>0</v>
      </c>
      <c r="K127" s="49">
        <f>SUM(K128:K138)</f>
        <v>0</v>
      </c>
      <c r="L127" s="49">
        <f t="shared" si="44"/>
        <v>0</v>
      </c>
      <c r="M127" s="50">
        <f t="shared" si="44"/>
        <v>0</v>
      </c>
    </row>
    <row r="128" spans="1:13" ht="15.75">
      <c r="A128" s="31" t="s">
        <v>98</v>
      </c>
      <c r="B128" s="9">
        <v>225</v>
      </c>
      <c r="C128" s="10" t="s">
        <v>100</v>
      </c>
      <c r="D128" s="72">
        <v>308.1</v>
      </c>
      <c r="E128" s="72"/>
      <c r="F128" s="55">
        <f aca="true" t="shared" si="45" ref="F128:F138">SUM(G128:M128)</f>
        <v>3</v>
      </c>
      <c r="G128" s="72">
        <v>3</v>
      </c>
      <c r="H128" s="72"/>
      <c r="I128" s="72"/>
      <c r="J128" s="72"/>
      <c r="K128" s="72"/>
      <c r="L128" s="72"/>
      <c r="M128" s="73"/>
    </row>
    <row r="129" spans="1:13" ht="31.5" hidden="1">
      <c r="A129" s="31" t="s">
        <v>98</v>
      </c>
      <c r="B129" s="9">
        <v>225</v>
      </c>
      <c r="C129" s="17" t="s">
        <v>102</v>
      </c>
      <c r="D129" s="72"/>
      <c r="E129" s="72"/>
      <c r="F129" s="55">
        <f t="shared" si="45"/>
        <v>0</v>
      </c>
      <c r="G129" s="72"/>
      <c r="H129" s="72"/>
      <c r="I129" s="72"/>
      <c r="J129" s="72"/>
      <c r="K129" s="72"/>
      <c r="L129" s="72"/>
      <c r="M129" s="73"/>
    </row>
    <row r="130" spans="1:13" ht="15.75">
      <c r="A130" s="31" t="s">
        <v>98</v>
      </c>
      <c r="B130" s="9">
        <v>225</v>
      </c>
      <c r="C130" s="10" t="s">
        <v>101</v>
      </c>
      <c r="D130" s="72"/>
      <c r="E130" s="72"/>
      <c r="F130" s="55">
        <f t="shared" si="45"/>
        <v>0</v>
      </c>
      <c r="G130" s="72"/>
      <c r="H130" s="72"/>
      <c r="I130" s="72"/>
      <c r="J130" s="72"/>
      <c r="K130" s="72"/>
      <c r="L130" s="72"/>
      <c r="M130" s="73"/>
    </row>
    <row r="131" spans="1:13" ht="15.75">
      <c r="A131" s="31" t="s">
        <v>98</v>
      </c>
      <c r="B131" s="9">
        <v>226</v>
      </c>
      <c r="C131" s="10" t="s">
        <v>100</v>
      </c>
      <c r="D131" s="72"/>
      <c r="E131" s="72">
        <v>500</v>
      </c>
      <c r="F131" s="55">
        <f t="shared" si="45"/>
        <v>0</v>
      </c>
      <c r="G131" s="72"/>
      <c r="H131" s="72"/>
      <c r="I131" s="72"/>
      <c r="J131" s="72"/>
      <c r="K131" s="72"/>
      <c r="L131" s="72"/>
      <c r="M131" s="73"/>
    </row>
    <row r="132" spans="1:13" ht="15.75" hidden="1">
      <c r="A132" s="31" t="s">
        <v>98</v>
      </c>
      <c r="B132" s="9">
        <v>226</v>
      </c>
      <c r="C132" s="10" t="s">
        <v>101</v>
      </c>
      <c r="D132" s="72"/>
      <c r="E132" s="72"/>
      <c r="F132" s="55">
        <f t="shared" si="45"/>
        <v>0</v>
      </c>
      <c r="G132" s="72"/>
      <c r="H132" s="72"/>
      <c r="I132" s="72"/>
      <c r="J132" s="72"/>
      <c r="K132" s="72"/>
      <c r="L132" s="72"/>
      <c r="M132" s="73"/>
    </row>
    <row r="133" spans="1:13" ht="15.75" hidden="1">
      <c r="A133" s="31" t="s">
        <v>98</v>
      </c>
      <c r="B133" s="9">
        <v>290</v>
      </c>
      <c r="C133" s="10" t="s">
        <v>100</v>
      </c>
      <c r="D133" s="72"/>
      <c r="E133" s="72"/>
      <c r="F133" s="55">
        <f t="shared" si="45"/>
        <v>0</v>
      </c>
      <c r="G133" s="72"/>
      <c r="H133" s="72"/>
      <c r="I133" s="72"/>
      <c r="J133" s="72"/>
      <c r="K133" s="72"/>
      <c r="L133" s="72"/>
      <c r="M133" s="73"/>
    </row>
    <row r="134" spans="1:13" ht="15.75" hidden="1">
      <c r="A134" s="31" t="s">
        <v>98</v>
      </c>
      <c r="B134" s="9">
        <v>290</v>
      </c>
      <c r="C134" s="10" t="s">
        <v>101</v>
      </c>
      <c r="D134" s="72"/>
      <c r="E134" s="72"/>
      <c r="F134" s="55">
        <f t="shared" si="45"/>
        <v>0</v>
      </c>
      <c r="G134" s="72"/>
      <c r="H134" s="72"/>
      <c r="I134" s="72"/>
      <c r="J134" s="72"/>
      <c r="K134" s="72"/>
      <c r="L134" s="72"/>
      <c r="M134" s="73"/>
    </row>
    <row r="135" spans="1:13" ht="15.75" hidden="1">
      <c r="A135" s="31" t="s">
        <v>98</v>
      </c>
      <c r="B135" s="9">
        <v>310</v>
      </c>
      <c r="C135" s="10" t="s">
        <v>100</v>
      </c>
      <c r="D135" s="72"/>
      <c r="E135" s="72"/>
      <c r="F135" s="55">
        <f t="shared" si="45"/>
        <v>0</v>
      </c>
      <c r="G135" s="72"/>
      <c r="H135" s="72"/>
      <c r="I135" s="72"/>
      <c r="J135" s="72"/>
      <c r="K135" s="72"/>
      <c r="L135" s="72"/>
      <c r="M135" s="73"/>
    </row>
    <row r="136" spans="1:13" ht="15.75" hidden="1">
      <c r="A136" s="31" t="s">
        <v>98</v>
      </c>
      <c r="B136" s="9">
        <v>310</v>
      </c>
      <c r="C136" s="10" t="s">
        <v>101</v>
      </c>
      <c r="D136" s="72"/>
      <c r="E136" s="72"/>
      <c r="F136" s="55">
        <f t="shared" si="45"/>
        <v>0</v>
      </c>
      <c r="G136" s="72"/>
      <c r="H136" s="72"/>
      <c r="I136" s="72"/>
      <c r="J136" s="72"/>
      <c r="K136" s="72"/>
      <c r="L136" s="72"/>
      <c r="M136" s="73"/>
    </row>
    <row r="137" spans="1:13" ht="15.75" hidden="1">
      <c r="A137" s="31" t="s">
        <v>98</v>
      </c>
      <c r="B137" s="9">
        <v>340</v>
      </c>
      <c r="C137" s="10" t="s">
        <v>100</v>
      </c>
      <c r="D137" s="72"/>
      <c r="E137" s="72"/>
      <c r="F137" s="55">
        <f t="shared" si="45"/>
        <v>0</v>
      </c>
      <c r="G137" s="72"/>
      <c r="H137" s="72"/>
      <c r="I137" s="72"/>
      <c r="J137" s="72"/>
      <c r="K137" s="72"/>
      <c r="L137" s="72"/>
      <c r="M137" s="73"/>
    </row>
    <row r="138" spans="1:13" ht="15.75" hidden="1">
      <c r="A138" s="31" t="s">
        <v>98</v>
      </c>
      <c r="B138" s="9">
        <v>340</v>
      </c>
      <c r="C138" s="10" t="s">
        <v>101</v>
      </c>
      <c r="D138" s="72"/>
      <c r="E138" s="72"/>
      <c r="F138" s="55">
        <f t="shared" si="45"/>
        <v>0</v>
      </c>
      <c r="G138" s="72"/>
      <c r="H138" s="72"/>
      <c r="I138" s="72"/>
      <c r="J138" s="72"/>
      <c r="K138" s="72"/>
      <c r="L138" s="72"/>
      <c r="M138" s="73"/>
    </row>
    <row r="139" spans="1:13" ht="36" customHeight="1">
      <c r="A139" s="24"/>
      <c r="B139" s="95" t="s">
        <v>79</v>
      </c>
      <c r="C139" s="95"/>
      <c r="D139" s="49">
        <f>SUM(D140,D141,D142)</f>
        <v>924.9</v>
      </c>
      <c r="E139" s="49">
        <f>SUM(E140,E141)</f>
        <v>0</v>
      </c>
      <c r="F139" s="49">
        <f>SUM(F140,F141,F142)</f>
        <v>0</v>
      </c>
      <c r="G139" s="49">
        <f aca="true" t="shared" si="46" ref="G139:M139">SUM(G140,G141)</f>
        <v>0</v>
      </c>
      <c r="H139" s="49">
        <f t="shared" si="46"/>
        <v>0</v>
      </c>
      <c r="I139" s="49">
        <f t="shared" si="46"/>
        <v>0</v>
      </c>
      <c r="J139" s="49">
        <f>SUM(J140,J141)</f>
        <v>0</v>
      </c>
      <c r="K139" s="49">
        <f>SUM(K140,K141)</f>
        <v>0</v>
      </c>
      <c r="L139" s="49">
        <f t="shared" si="46"/>
        <v>0</v>
      </c>
      <c r="M139" s="50">
        <f t="shared" si="46"/>
        <v>0</v>
      </c>
    </row>
    <row r="140" spans="1:13" ht="15.75">
      <c r="A140" s="31" t="s">
        <v>47</v>
      </c>
      <c r="B140" s="9">
        <v>226</v>
      </c>
      <c r="C140" s="10" t="s">
        <v>85</v>
      </c>
      <c r="D140" s="58"/>
      <c r="E140" s="58"/>
      <c r="F140" s="55">
        <f>SUM(G140:M140)</f>
        <v>0</v>
      </c>
      <c r="G140" s="58"/>
      <c r="H140" s="58"/>
      <c r="I140" s="58"/>
      <c r="J140" s="58"/>
      <c r="K140" s="58"/>
      <c r="L140" s="58"/>
      <c r="M140" s="65"/>
    </row>
    <row r="141" spans="1:13" ht="15.75">
      <c r="A141" s="31" t="s">
        <v>47</v>
      </c>
      <c r="B141" s="9">
        <v>226</v>
      </c>
      <c r="C141" s="10" t="s">
        <v>86</v>
      </c>
      <c r="D141" s="72"/>
      <c r="E141" s="72"/>
      <c r="F141" s="55">
        <f>SUM(G141:M141)</f>
        <v>0</v>
      </c>
      <c r="G141" s="72"/>
      <c r="H141" s="72"/>
      <c r="I141" s="72"/>
      <c r="J141" s="72"/>
      <c r="K141" s="72"/>
      <c r="L141" s="72"/>
      <c r="M141" s="73"/>
    </row>
    <row r="142" spans="1:13" ht="15.75">
      <c r="A142" s="31" t="s">
        <v>47</v>
      </c>
      <c r="B142" s="9">
        <v>251</v>
      </c>
      <c r="C142" s="17" t="s">
        <v>33</v>
      </c>
      <c r="D142" s="72">
        <v>924.9</v>
      </c>
      <c r="E142" s="72"/>
      <c r="F142" s="55">
        <f>SUM(G142:M142)</f>
        <v>0</v>
      </c>
      <c r="G142" s="72"/>
      <c r="H142" s="72"/>
      <c r="I142" s="72"/>
      <c r="J142" s="72"/>
      <c r="K142" s="72"/>
      <c r="L142" s="72"/>
      <c r="M142" s="73"/>
    </row>
    <row r="143" spans="1:13" ht="15.75">
      <c r="A143" s="83" t="s">
        <v>53</v>
      </c>
      <c r="B143" s="84"/>
      <c r="C143" s="84"/>
      <c r="D143" s="49">
        <f>SUM(D139,D121,D125,D127)</f>
        <v>1233</v>
      </c>
      <c r="E143" s="49">
        <f aca="true" t="shared" si="47" ref="E143:M143">SUM(E139,E121,E125,E127)</f>
        <v>537.5</v>
      </c>
      <c r="F143" s="49">
        <f t="shared" si="47"/>
        <v>40.5</v>
      </c>
      <c r="G143" s="49">
        <f t="shared" si="47"/>
        <v>3</v>
      </c>
      <c r="H143" s="49">
        <f t="shared" si="47"/>
        <v>0</v>
      </c>
      <c r="I143" s="49">
        <f t="shared" si="47"/>
        <v>0</v>
      </c>
      <c r="J143" s="49">
        <f>SUM(J139,J121,J125,J127)</f>
        <v>0</v>
      </c>
      <c r="K143" s="49">
        <f>SUM(K139,K121,K125,K127)</f>
        <v>0</v>
      </c>
      <c r="L143" s="49">
        <f t="shared" si="47"/>
        <v>0</v>
      </c>
      <c r="M143" s="50">
        <f t="shared" si="47"/>
        <v>37.5</v>
      </c>
    </row>
    <row r="144" spans="1:13" ht="15.75">
      <c r="A144" s="18" t="s">
        <v>44</v>
      </c>
      <c r="B144" s="14"/>
      <c r="C144" s="15"/>
      <c r="D144" s="59"/>
      <c r="E144" s="59"/>
      <c r="F144" s="59"/>
      <c r="G144" s="59"/>
      <c r="H144" s="59"/>
      <c r="I144" s="59"/>
      <c r="J144" s="59"/>
      <c r="K144" s="59"/>
      <c r="L144" s="59"/>
      <c r="M144" s="60"/>
    </row>
    <row r="145" spans="1:13" ht="15.75">
      <c r="A145" s="24"/>
      <c r="B145" s="81" t="s">
        <v>74</v>
      </c>
      <c r="C145" s="81"/>
      <c r="D145" s="49">
        <f>SUM(D146:D162)</f>
        <v>0</v>
      </c>
      <c r="E145" s="49">
        <f>SUM(E146:E162)</f>
        <v>0</v>
      </c>
      <c r="F145" s="49">
        <f aca="true" t="shared" si="48" ref="F145:M145">SUM(F146:F162)</f>
        <v>0</v>
      </c>
      <c r="G145" s="49">
        <f t="shared" si="48"/>
        <v>0</v>
      </c>
      <c r="H145" s="49">
        <f t="shared" si="48"/>
        <v>0</v>
      </c>
      <c r="I145" s="49">
        <f t="shared" si="48"/>
        <v>0</v>
      </c>
      <c r="J145" s="49">
        <f>SUM(J146:J162)</f>
        <v>0</v>
      </c>
      <c r="K145" s="49">
        <f>SUM(K146:K162)</f>
        <v>0</v>
      </c>
      <c r="L145" s="49">
        <f t="shared" si="48"/>
        <v>0</v>
      </c>
      <c r="M145" s="50">
        <f t="shared" si="48"/>
        <v>0</v>
      </c>
    </row>
    <row r="146" spans="1:13" ht="15.75" hidden="1">
      <c r="A146" s="30" t="s">
        <v>59</v>
      </c>
      <c r="B146" s="9">
        <v>225</v>
      </c>
      <c r="C146" s="10" t="s">
        <v>9</v>
      </c>
      <c r="D146" s="72"/>
      <c r="E146" s="72"/>
      <c r="F146" s="55">
        <f aca="true" t="shared" si="49" ref="F146:F162">SUM(G146:M146)</f>
        <v>0</v>
      </c>
      <c r="G146" s="72"/>
      <c r="H146" s="72"/>
      <c r="I146" s="72"/>
      <c r="J146" s="72"/>
      <c r="K146" s="72"/>
      <c r="L146" s="72"/>
      <c r="M146" s="73"/>
    </row>
    <row r="147" spans="1:13" ht="15.75" hidden="1">
      <c r="A147" s="30" t="s">
        <v>59</v>
      </c>
      <c r="B147" s="9">
        <v>226</v>
      </c>
      <c r="C147" s="10" t="s">
        <v>10</v>
      </c>
      <c r="D147" s="72"/>
      <c r="E147" s="72"/>
      <c r="F147" s="55">
        <f t="shared" si="49"/>
        <v>0</v>
      </c>
      <c r="G147" s="72"/>
      <c r="H147" s="72"/>
      <c r="I147" s="72"/>
      <c r="J147" s="72"/>
      <c r="K147" s="72"/>
      <c r="L147" s="72"/>
      <c r="M147" s="73"/>
    </row>
    <row r="148" spans="1:13" ht="31.5" hidden="1">
      <c r="A148" s="30" t="s">
        <v>59</v>
      </c>
      <c r="B148" s="9">
        <v>241</v>
      </c>
      <c r="C148" s="17" t="s">
        <v>57</v>
      </c>
      <c r="D148" s="72"/>
      <c r="E148" s="72"/>
      <c r="F148" s="55">
        <f t="shared" si="49"/>
        <v>0</v>
      </c>
      <c r="G148" s="72"/>
      <c r="H148" s="72"/>
      <c r="I148" s="72"/>
      <c r="J148" s="72"/>
      <c r="K148" s="72"/>
      <c r="L148" s="72"/>
      <c r="M148" s="73"/>
    </row>
    <row r="149" spans="1:13" ht="31.5" hidden="1">
      <c r="A149" s="30" t="s">
        <v>59</v>
      </c>
      <c r="B149" s="9">
        <v>242</v>
      </c>
      <c r="C149" s="17" t="s">
        <v>58</v>
      </c>
      <c r="D149" s="72"/>
      <c r="E149" s="72"/>
      <c r="F149" s="55">
        <f t="shared" si="49"/>
        <v>0</v>
      </c>
      <c r="G149" s="72"/>
      <c r="H149" s="72"/>
      <c r="I149" s="72"/>
      <c r="J149" s="72"/>
      <c r="K149" s="72"/>
      <c r="L149" s="72"/>
      <c r="M149" s="73"/>
    </row>
    <row r="150" spans="1:13" ht="15.75" hidden="1">
      <c r="A150" s="30" t="s">
        <v>59</v>
      </c>
      <c r="B150" s="9">
        <v>290</v>
      </c>
      <c r="C150" s="10" t="s">
        <v>11</v>
      </c>
      <c r="D150" s="72"/>
      <c r="E150" s="72"/>
      <c r="F150" s="55">
        <f t="shared" si="49"/>
        <v>0</v>
      </c>
      <c r="G150" s="72"/>
      <c r="H150" s="72"/>
      <c r="I150" s="72"/>
      <c r="J150" s="72"/>
      <c r="K150" s="72"/>
      <c r="L150" s="72"/>
      <c r="M150" s="73"/>
    </row>
    <row r="151" spans="1:13" ht="15.75" hidden="1">
      <c r="A151" s="30" t="s">
        <v>59</v>
      </c>
      <c r="B151" s="9">
        <v>310</v>
      </c>
      <c r="C151" s="10" t="s">
        <v>13</v>
      </c>
      <c r="D151" s="72"/>
      <c r="E151" s="72"/>
      <c r="F151" s="55">
        <f t="shared" si="49"/>
        <v>0</v>
      </c>
      <c r="G151" s="72"/>
      <c r="H151" s="72"/>
      <c r="I151" s="72"/>
      <c r="J151" s="72"/>
      <c r="K151" s="72"/>
      <c r="L151" s="72"/>
      <c r="M151" s="73"/>
    </row>
    <row r="152" spans="1:13" ht="15.75" hidden="1">
      <c r="A152" s="30" t="s">
        <v>59</v>
      </c>
      <c r="B152" s="9">
        <v>340</v>
      </c>
      <c r="C152" s="10" t="s">
        <v>14</v>
      </c>
      <c r="D152" s="72"/>
      <c r="E152" s="72"/>
      <c r="F152" s="55">
        <f t="shared" si="49"/>
        <v>0</v>
      </c>
      <c r="G152" s="72"/>
      <c r="H152" s="72"/>
      <c r="I152" s="72"/>
      <c r="J152" s="72"/>
      <c r="K152" s="72"/>
      <c r="L152" s="72"/>
      <c r="M152" s="73"/>
    </row>
    <row r="153" spans="1:13" ht="15.75" hidden="1">
      <c r="A153" s="30" t="s">
        <v>59</v>
      </c>
      <c r="B153" s="9">
        <v>225</v>
      </c>
      <c r="C153" s="10" t="s">
        <v>100</v>
      </c>
      <c r="D153" s="72"/>
      <c r="E153" s="72"/>
      <c r="F153" s="55">
        <f t="shared" si="49"/>
        <v>0</v>
      </c>
      <c r="G153" s="72"/>
      <c r="H153" s="72"/>
      <c r="I153" s="72"/>
      <c r="J153" s="72"/>
      <c r="K153" s="72"/>
      <c r="L153" s="72"/>
      <c r="M153" s="73"/>
    </row>
    <row r="154" spans="1:13" ht="15.75" hidden="1">
      <c r="A154" s="30" t="s">
        <v>59</v>
      </c>
      <c r="B154" s="9">
        <v>225</v>
      </c>
      <c r="C154" s="10" t="s">
        <v>101</v>
      </c>
      <c r="D154" s="72"/>
      <c r="E154" s="72"/>
      <c r="F154" s="55">
        <f t="shared" si="49"/>
        <v>0</v>
      </c>
      <c r="G154" s="72"/>
      <c r="H154" s="72"/>
      <c r="I154" s="72"/>
      <c r="J154" s="72"/>
      <c r="K154" s="72"/>
      <c r="L154" s="72"/>
      <c r="M154" s="73"/>
    </row>
    <row r="155" spans="1:13" ht="15.75" hidden="1">
      <c r="A155" s="30" t="s">
        <v>59</v>
      </c>
      <c r="B155" s="9">
        <v>226</v>
      </c>
      <c r="C155" s="10" t="s">
        <v>100</v>
      </c>
      <c r="D155" s="72"/>
      <c r="E155" s="72"/>
      <c r="F155" s="55">
        <f t="shared" si="49"/>
        <v>0</v>
      </c>
      <c r="G155" s="72"/>
      <c r="H155" s="72"/>
      <c r="I155" s="72"/>
      <c r="J155" s="72"/>
      <c r="K155" s="72"/>
      <c r="L155" s="72"/>
      <c r="M155" s="73"/>
    </row>
    <row r="156" spans="1:13" ht="15.75" hidden="1">
      <c r="A156" s="30" t="s">
        <v>59</v>
      </c>
      <c r="B156" s="9">
        <v>226</v>
      </c>
      <c r="C156" s="10" t="s">
        <v>101</v>
      </c>
      <c r="D156" s="72"/>
      <c r="E156" s="72"/>
      <c r="F156" s="55">
        <f t="shared" si="49"/>
        <v>0</v>
      </c>
      <c r="G156" s="72"/>
      <c r="H156" s="72"/>
      <c r="I156" s="72"/>
      <c r="J156" s="72"/>
      <c r="K156" s="72"/>
      <c r="L156" s="72"/>
      <c r="M156" s="73"/>
    </row>
    <row r="157" spans="1:13" ht="15.75" hidden="1">
      <c r="A157" s="30" t="s">
        <v>59</v>
      </c>
      <c r="B157" s="9">
        <v>290</v>
      </c>
      <c r="C157" s="10" t="s">
        <v>100</v>
      </c>
      <c r="D157" s="72"/>
      <c r="E157" s="72"/>
      <c r="F157" s="55">
        <f t="shared" si="49"/>
        <v>0</v>
      </c>
      <c r="G157" s="72"/>
      <c r="H157" s="72"/>
      <c r="I157" s="72"/>
      <c r="J157" s="72"/>
      <c r="K157" s="72"/>
      <c r="L157" s="72"/>
      <c r="M157" s="73"/>
    </row>
    <row r="158" spans="1:13" ht="15.75" hidden="1">
      <c r="A158" s="30" t="s">
        <v>59</v>
      </c>
      <c r="B158" s="9">
        <v>290</v>
      </c>
      <c r="C158" s="10" t="s">
        <v>101</v>
      </c>
      <c r="D158" s="72"/>
      <c r="E158" s="72"/>
      <c r="F158" s="55">
        <f t="shared" si="49"/>
        <v>0</v>
      </c>
      <c r="G158" s="72"/>
      <c r="H158" s="72"/>
      <c r="I158" s="72"/>
      <c r="J158" s="72"/>
      <c r="K158" s="72"/>
      <c r="L158" s="72"/>
      <c r="M158" s="73"/>
    </row>
    <row r="159" spans="1:13" ht="15.75" hidden="1">
      <c r="A159" s="30" t="s">
        <v>59</v>
      </c>
      <c r="B159" s="9">
        <v>310</v>
      </c>
      <c r="C159" s="10" t="s">
        <v>100</v>
      </c>
      <c r="D159" s="72"/>
      <c r="E159" s="72"/>
      <c r="F159" s="55">
        <f t="shared" si="49"/>
        <v>0</v>
      </c>
      <c r="G159" s="72"/>
      <c r="H159" s="72"/>
      <c r="I159" s="72"/>
      <c r="J159" s="72"/>
      <c r="K159" s="72"/>
      <c r="L159" s="72"/>
      <c r="M159" s="73"/>
    </row>
    <row r="160" spans="1:13" ht="15.75" hidden="1">
      <c r="A160" s="30" t="s">
        <v>59</v>
      </c>
      <c r="B160" s="9">
        <v>310</v>
      </c>
      <c r="C160" s="10" t="s">
        <v>101</v>
      </c>
      <c r="D160" s="72"/>
      <c r="E160" s="72"/>
      <c r="F160" s="55">
        <f t="shared" si="49"/>
        <v>0</v>
      </c>
      <c r="G160" s="72"/>
      <c r="H160" s="72"/>
      <c r="I160" s="72"/>
      <c r="J160" s="72"/>
      <c r="K160" s="72"/>
      <c r="L160" s="72"/>
      <c r="M160" s="73"/>
    </row>
    <row r="161" spans="1:13" ht="15.75" hidden="1">
      <c r="A161" s="30" t="s">
        <v>59</v>
      </c>
      <c r="B161" s="9">
        <v>340</v>
      </c>
      <c r="C161" s="10" t="s">
        <v>100</v>
      </c>
      <c r="D161" s="72"/>
      <c r="E161" s="72"/>
      <c r="F161" s="55">
        <f t="shared" si="49"/>
        <v>0</v>
      </c>
      <c r="G161" s="72"/>
      <c r="H161" s="72"/>
      <c r="I161" s="72"/>
      <c r="J161" s="72"/>
      <c r="K161" s="72"/>
      <c r="L161" s="72"/>
      <c r="M161" s="73"/>
    </row>
    <row r="162" spans="1:13" ht="15.75" hidden="1">
      <c r="A162" s="30" t="s">
        <v>59</v>
      </c>
      <c r="B162" s="9">
        <v>340</v>
      </c>
      <c r="C162" s="10" t="s">
        <v>101</v>
      </c>
      <c r="D162" s="72"/>
      <c r="E162" s="72"/>
      <c r="F162" s="55">
        <f t="shared" si="49"/>
        <v>0</v>
      </c>
      <c r="G162" s="72"/>
      <c r="H162" s="72"/>
      <c r="I162" s="72"/>
      <c r="J162" s="72"/>
      <c r="K162" s="72"/>
      <c r="L162" s="72"/>
      <c r="M162" s="73"/>
    </row>
    <row r="163" spans="1:13" ht="15.75">
      <c r="A163" s="35"/>
      <c r="B163" s="81" t="s">
        <v>80</v>
      </c>
      <c r="C163" s="81"/>
      <c r="D163" s="49">
        <f>SUM(D164:D184)</f>
        <v>0</v>
      </c>
      <c r="E163" s="49">
        <f>SUM(E164:E184)</f>
        <v>150</v>
      </c>
      <c r="F163" s="49">
        <f aca="true" t="shared" si="50" ref="F163:M163">SUM(F164:F184)</f>
        <v>150</v>
      </c>
      <c r="G163" s="49">
        <f t="shared" si="50"/>
        <v>150</v>
      </c>
      <c r="H163" s="49">
        <f t="shared" si="50"/>
        <v>0</v>
      </c>
      <c r="I163" s="49">
        <f t="shared" si="50"/>
        <v>0</v>
      </c>
      <c r="J163" s="49">
        <f>SUM(J164:J184)</f>
        <v>0</v>
      </c>
      <c r="K163" s="49">
        <f>SUM(K164:K184)</f>
        <v>0</v>
      </c>
      <c r="L163" s="49">
        <f t="shared" si="50"/>
        <v>0</v>
      </c>
      <c r="M163" s="50">
        <f t="shared" si="50"/>
        <v>0</v>
      </c>
    </row>
    <row r="164" spans="1:13" ht="15.75" hidden="1">
      <c r="A164" s="30" t="s">
        <v>49</v>
      </c>
      <c r="B164" s="9">
        <v>225</v>
      </c>
      <c r="C164" s="10" t="s">
        <v>9</v>
      </c>
      <c r="D164" s="72"/>
      <c r="E164" s="72"/>
      <c r="F164" s="55">
        <f aca="true" t="shared" si="51" ref="F164:F184">SUM(G164:M164)</f>
        <v>0</v>
      </c>
      <c r="G164" s="72"/>
      <c r="H164" s="72"/>
      <c r="I164" s="72"/>
      <c r="J164" s="72"/>
      <c r="K164" s="72"/>
      <c r="L164" s="72"/>
      <c r="M164" s="73"/>
    </row>
    <row r="165" spans="1:13" ht="15.75" hidden="1">
      <c r="A165" s="30" t="s">
        <v>49</v>
      </c>
      <c r="B165" s="9">
        <v>226</v>
      </c>
      <c r="C165" s="10" t="s">
        <v>10</v>
      </c>
      <c r="D165" s="72"/>
      <c r="E165" s="72"/>
      <c r="F165" s="55">
        <f t="shared" si="51"/>
        <v>0</v>
      </c>
      <c r="G165" s="72"/>
      <c r="H165" s="72"/>
      <c r="I165" s="72"/>
      <c r="J165" s="72"/>
      <c r="K165" s="72"/>
      <c r="L165" s="72"/>
      <c r="M165" s="73"/>
    </row>
    <row r="166" spans="1:13" ht="15.75" hidden="1">
      <c r="A166" s="30" t="s">
        <v>49</v>
      </c>
      <c r="B166" s="9">
        <v>310</v>
      </c>
      <c r="C166" s="10" t="s">
        <v>13</v>
      </c>
      <c r="D166" s="72"/>
      <c r="E166" s="72"/>
      <c r="F166" s="55">
        <f t="shared" si="51"/>
        <v>0</v>
      </c>
      <c r="G166" s="72"/>
      <c r="H166" s="72"/>
      <c r="I166" s="72"/>
      <c r="J166" s="72"/>
      <c r="K166" s="72"/>
      <c r="L166" s="72"/>
      <c r="M166" s="73"/>
    </row>
    <row r="167" spans="1:13" ht="15.75" hidden="1">
      <c r="A167" s="30" t="s">
        <v>49</v>
      </c>
      <c r="B167" s="9">
        <v>340</v>
      </c>
      <c r="C167" s="10" t="s">
        <v>14</v>
      </c>
      <c r="D167" s="72"/>
      <c r="E167" s="72"/>
      <c r="F167" s="55">
        <f t="shared" si="51"/>
        <v>0</v>
      </c>
      <c r="G167" s="72"/>
      <c r="H167" s="72"/>
      <c r="I167" s="72"/>
      <c r="J167" s="72"/>
      <c r="K167" s="72"/>
      <c r="L167" s="72"/>
      <c r="M167" s="73"/>
    </row>
    <row r="168" spans="1:13" ht="31.5" hidden="1">
      <c r="A168" s="30" t="s">
        <v>49</v>
      </c>
      <c r="B168" s="9">
        <v>225</v>
      </c>
      <c r="C168" s="17" t="s">
        <v>81</v>
      </c>
      <c r="D168" s="72"/>
      <c r="E168" s="72"/>
      <c r="F168" s="55">
        <f t="shared" si="51"/>
        <v>0</v>
      </c>
      <c r="G168" s="72"/>
      <c r="H168" s="72"/>
      <c r="I168" s="72"/>
      <c r="J168" s="72"/>
      <c r="K168" s="72"/>
      <c r="L168" s="72"/>
      <c r="M168" s="73"/>
    </row>
    <row r="169" spans="1:13" ht="31.5" hidden="1">
      <c r="A169" s="30" t="s">
        <v>49</v>
      </c>
      <c r="B169" s="9">
        <v>225</v>
      </c>
      <c r="C169" s="17" t="s">
        <v>82</v>
      </c>
      <c r="D169" s="72"/>
      <c r="E169" s="72"/>
      <c r="F169" s="55">
        <f t="shared" si="51"/>
        <v>0</v>
      </c>
      <c r="G169" s="72"/>
      <c r="H169" s="72"/>
      <c r="I169" s="72"/>
      <c r="J169" s="72"/>
      <c r="K169" s="72"/>
      <c r="L169" s="72"/>
      <c r="M169" s="73"/>
    </row>
    <row r="170" spans="1:13" ht="31.5">
      <c r="A170" s="30" t="s">
        <v>49</v>
      </c>
      <c r="B170" s="9">
        <v>226</v>
      </c>
      <c r="C170" s="17" t="s">
        <v>81</v>
      </c>
      <c r="D170" s="72">
        <v>0</v>
      </c>
      <c r="E170" s="72">
        <v>150</v>
      </c>
      <c r="F170" s="55">
        <f t="shared" si="51"/>
        <v>150</v>
      </c>
      <c r="G170" s="72">
        <v>150</v>
      </c>
      <c r="H170" s="72"/>
      <c r="I170" s="72"/>
      <c r="J170" s="72"/>
      <c r="K170" s="72"/>
      <c r="L170" s="72"/>
      <c r="M170" s="73"/>
    </row>
    <row r="171" spans="1:13" ht="31.5" hidden="1">
      <c r="A171" s="30" t="s">
        <v>49</v>
      </c>
      <c r="B171" s="9">
        <v>226</v>
      </c>
      <c r="C171" s="17" t="s">
        <v>82</v>
      </c>
      <c r="D171" s="72"/>
      <c r="E171" s="72"/>
      <c r="F171" s="55">
        <f t="shared" si="51"/>
        <v>0</v>
      </c>
      <c r="G171" s="72"/>
      <c r="H171" s="72"/>
      <c r="I171" s="72"/>
      <c r="J171" s="72"/>
      <c r="K171" s="72"/>
      <c r="L171" s="72"/>
      <c r="M171" s="73"/>
    </row>
    <row r="172" spans="1:13" ht="31.5" hidden="1">
      <c r="A172" s="30" t="s">
        <v>49</v>
      </c>
      <c r="B172" s="9">
        <v>310</v>
      </c>
      <c r="C172" s="17" t="s">
        <v>81</v>
      </c>
      <c r="D172" s="72"/>
      <c r="E172" s="72"/>
      <c r="F172" s="55">
        <f t="shared" si="51"/>
        <v>0</v>
      </c>
      <c r="G172" s="72"/>
      <c r="H172" s="72"/>
      <c r="I172" s="72"/>
      <c r="J172" s="72"/>
      <c r="K172" s="72"/>
      <c r="L172" s="72"/>
      <c r="M172" s="73"/>
    </row>
    <row r="173" spans="1:13" ht="31.5" hidden="1">
      <c r="A173" s="30" t="s">
        <v>49</v>
      </c>
      <c r="B173" s="9">
        <v>310</v>
      </c>
      <c r="C173" s="17" t="s">
        <v>82</v>
      </c>
      <c r="D173" s="72"/>
      <c r="E173" s="72"/>
      <c r="F173" s="55">
        <f t="shared" si="51"/>
        <v>0</v>
      </c>
      <c r="G173" s="72"/>
      <c r="H173" s="72"/>
      <c r="I173" s="72"/>
      <c r="J173" s="72"/>
      <c r="K173" s="72"/>
      <c r="L173" s="72"/>
      <c r="M173" s="73"/>
    </row>
    <row r="174" spans="1:13" ht="31.5" hidden="1">
      <c r="A174" s="30" t="s">
        <v>49</v>
      </c>
      <c r="B174" s="9">
        <v>340</v>
      </c>
      <c r="C174" s="17" t="s">
        <v>81</v>
      </c>
      <c r="D174" s="72"/>
      <c r="E174" s="72"/>
      <c r="F174" s="55">
        <f t="shared" si="51"/>
        <v>0</v>
      </c>
      <c r="G174" s="72"/>
      <c r="H174" s="72"/>
      <c r="I174" s="72"/>
      <c r="J174" s="72"/>
      <c r="K174" s="72"/>
      <c r="L174" s="72"/>
      <c r="M174" s="73"/>
    </row>
    <row r="175" spans="1:13" ht="31.5" hidden="1">
      <c r="A175" s="30" t="s">
        <v>49</v>
      </c>
      <c r="B175" s="9">
        <v>340</v>
      </c>
      <c r="C175" s="17" t="s">
        <v>82</v>
      </c>
      <c r="D175" s="72"/>
      <c r="E175" s="72"/>
      <c r="F175" s="55">
        <f t="shared" si="51"/>
        <v>0</v>
      </c>
      <c r="G175" s="72"/>
      <c r="H175" s="72"/>
      <c r="I175" s="72"/>
      <c r="J175" s="72"/>
      <c r="K175" s="72"/>
      <c r="L175" s="72"/>
      <c r="M175" s="73"/>
    </row>
    <row r="176" spans="1:13" ht="15.75" hidden="1">
      <c r="A176" s="30" t="s">
        <v>49</v>
      </c>
      <c r="B176" s="9">
        <v>225</v>
      </c>
      <c r="C176" s="10" t="s">
        <v>83</v>
      </c>
      <c r="D176" s="72"/>
      <c r="E176" s="72"/>
      <c r="F176" s="55">
        <f t="shared" si="51"/>
        <v>0</v>
      </c>
      <c r="G176" s="72"/>
      <c r="H176" s="72"/>
      <c r="I176" s="72"/>
      <c r="J176" s="72"/>
      <c r="K176" s="72"/>
      <c r="L176" s="72"/>
      <c r="M176" s="73"/>
    </row>
    <row r="177" spans="1:13" ht="15.75" hidden="1">
      <c r="A177" s="30" t="s">
        <v>49</v>
      </c>
      <c r="B177" s="9">
        <v>226</v>
      </c>
      <c r="C177" s="10" t="s">
        <v>83</v>
      </c>
      <c r="D177" s="72"/>
      <c r="E177" s="72"/>
      <c r="F177" s="55">
        <f t="shared" si="51"/>
        <v>0</v>
      </c>
      <c r="G177" s="72"/>
      <c r="H177" s="72"/>
      <c r="I177" s="72"/>
      <c r="J177" s="72"/>
      <c r="K177" s="72"/>
      <c r="L177" s="72"/>
      <c r="M177" s="73"/>
    </row>
    <row r="178" spans="1:13" ht="15.75" hidden="1">
      <c r="A178" s="30" t="s">
        <v>49</v>
      </c>
      <c r="B178" s="9">
        <v>310</v>
      </c>
      <c r="C178" s="10" t="s">
        <v>83</v>
      </c>
      <c r="D178" s="72"/>
      <c r="E178" s="72"/>
      <c r="F178" s="55">
        <f t="shared" si="51"/>
        <v>0</v>
      </c>
      <c r="G178" s="72"/>
      <c r="H178" s="72"/>
      <c r="I178" s="72"/>
      <c r="J178" s="72"/>
      <c r="K178" s="72"/>
      <c r="L178" s="72"/>
      <c r="M178" s="73"/>
    </row>
    <row r="179" spans="1:13" ht="15.75" hidden="1">
      <c r="A179" s="30" t="s">
        <v>49</v>
      </c>
      <c r="B179" s="9">
        <v>340</v>
      </c>
      <c r="C179" s="10" t="s">
        <v>83</v>
      </c>
      <c r="D179" s="72"/>
      <c r="E179" s="72"/>
      <c r="F179" s="55">
        <f t="shared" si="51"/>
        <v>0</v>
      </c>
      <c r="G179" s="72"/>
      <c r="H179" s="72"/>
      <c r="I179" s="72"/>
      <c r="J179" s="72"/>
      <c r="K179" s="72"/>
      <c r="L179" s="72"/>
      <c r="M179" s="73"/>
    </row>
    <row r="180" spans="1:13" ht="15.75" hidden="1">
      <c r="A180" s="30" t="s">
        <v>49</v>
      </c>
      <c r="B180" s="9">
        <v>225</v>
      </c>
      <c r="C180" s="10" t="s">
        <v>84</v>
      </c>
      <c r="D180" s="72"/>
      <c r="E180" s="72"/>
      <c r="F180" s="55">
        <f t="shared" si="51"/>
        <v>0</v>
      </c>
      <c r="G180" s="72"/>
      <c r="H180" s="72"/>
      <c r="I180" s="72"/>
      <c r="J180" s="72"/>
      <c r="K180" s="72"/>
      <c r="L180" s="72"/>
      <c r="M180" s="73"/>
    </row>
    <row r="181" spans="1:13" ht="15.75" hidden="1">
      <c r="A181" s="30" t="s">
        <v>49</v>
      </c>
      <c r="B181" s="9">
        <v>226</v>
      </c>
      <c r="C181" s="10" t="s">
        <v>84</v>
      </c>
      <c r="D181" s="72"/>
      <c r="E181" s="72"/>
      <c r="F181" s="55">
        <f t="shared" si="51"/>
        <v>0</v>
      </c>
      <c r="G181" s="72"/>
      <c r="H181" s="72"/>
      <c r="I181" s="72"/>
      <c r="J181" s="72"/>
      <c r="K181" s="72"/>
      <c r="L181" s="72"/>
      <c r="M181" s="73"/>
    </row>
    <row r="182" spans="1:13" ht="15.75" hidden="1">
      <c r="A182" s="30" t="s">
        <v>49</v>
      </c>
      <c r="B182" s="9">
        <v>310</v>
      </c>
      <c r="C182" s="10" t="s">
        <v>84</v>
      </c>
      <c r="D182" s="72"/>
      <c r="E182" s="72"/>
      <c r="F182" s="55">
        <f t="shared" si="51"/>
        <v>0</v>
      </c>
      <c r="G182" s="72"/>
      <c r="H182" s="72"/>
      <c r="I182" s="72"/>
      <c r="J182" s="72"/>
      <c r="K182" s="72"/>
      <c r="L182" s="72"/>
      <c r="M182" s="73"/>
    </row>
    <row r="183" spans="1:13" ht="15.75" hidden="1">
      <c r="A183" s="30" t="s">
        <v>49</v>
      </c>
      <c r="B183" s="9">
        <v>340</v>
      </c>
      <c r="C183" s="10" t="s">
        <v>84</v>
      </c>
      <c r="D183" s="72"/>
      <c r="E183" s="72"/>
      <c r="F183" s="55">
        <f t="shared" si="51"/>
        <v>0</v>
      </c>
      <c r="G183" s="72"/>
      <c r="H183" s="72"/>
      <c r="I183" s="72"/>
      <c r="J183" s="72"/>
      <c r="K183" s="72"/>
      <c r="L183" s="72"/>
      <c r="M183" s="73"/>
    </row>
    <row r="184" spans="1:13" ht="31.5" hidden="1">
      <c r="A184" s="30" t="s">
        <v>49</v>
      </c>
      <c r="B184" s="9">
        <v>242</v>
      </c>
      <c r="C184" s="17" t="s">
        <v>58</v>
      </c>
      <c r="D184" s="72"/>
      <c r="E184" s="72"/>
      <c r="F184" s="55">
        <f t="shared" si="51"/>
        <v>0</v>
      </c>
      <c r="G184" s="72"/>
      <c r="H184" s="72"/>
      <c r="I184" s="72"/>
      <c r="J184" s="72"/>
      <c r="K184" s="72"/>
      <c r="L184" s="72"/>
      <c r="M184" s="73"/>
    </row>
    <row r="185" spans="1:13" ht="15.75">
      <c r="A185" s="35"/>
      <c r="B185" s="85" t="s">
        <v>60</v>
      </c>
      <c r="C185" s="86"/>
      <c r="D185" s="49">
        <f>SUM(D186:D209)</f>
        <v>834.1999999999999</v>
      </c>
      <c r="E185" s="49">
        <f aca="true" t="shared" si="52" ref="E185:M185">SUM(E186:E209)</f>
        <v>480</v>
      </c>
      <c r="F185" s="49">
        <f t="shared" si="52"/>
        <v>307.3</v>
      </c>
      <c r="G185" s="49">
        <f t="shared" si="52"/>
        <v>307.3</v>
      </c>
      <c r="H185" s="49">
        <f t="shared" si="52"/>
        <v>0</v>
      </c>
      <c r="I185" s="49">
        <f t="shared" si="52"/>
        <v>0</v>
      </c>
      <c r="J185" s="49">
        <f>SUM(J186:J209)</f>
        <v>0</v>
      </c>
      <c r="K185" s="49">
        <f>SUM(K186:K209)</f>
        <v>0</v>
      </c>
      <c r="L185" s="49">
        <f t="shared" si="52"/>
        <v>0</v>
      </c>
      <c r="M185" s="50">
        <f t="shared" si="52"/>
        <v>0</v>
      </c>
    </row>
    <row r="186" spans="1:13" ht="15.75">
      <c r="A186" s="30" t="s">
        <v>28</v>
      </c>
      <c r="B186" s="9">
        <v>223</v>
      </c>
      <c r="C186" s="10" t="s">
        <v>35</v>
      </c>
      <c r="D186" s="72">
        <v>130</v>
      </c>
      <c r="E186" s="72">
        <v>150</v>
      </c>
      <c r="F186" s="55">
        <f aca="true" t="shared" si="53" ref="F186:F209">SUM(G186:M186)</f>
        <v>150</v>
      </c>
      <c r="G186" s="72">
        <v>150</v>
      </c>
      <c r="H186" s="72"/>
      <c r="I186" s="72"/>
      <c r="J186" s="72"/>
      <c r="K186" s="72"/>
      <c r="L186" s="72"/>
      <c r="M186" s="73"/>
    </row>
    <row r="187" spans="1:13" ht="15.75" hidden="1">
      <c r="A187" s="30" t="s">
        <v>28</v>
      </c>
      <c r="B187" s="9">
        <v>225</v>
      </c>
      <c r="C187" s="10" t="s">
        <v>35</v>
      </c>
      <c r="D187" s="72"/>
      <c r="E187" s="72"/>
      <c r="F187" s="55">
        <f t="shared" si="53"/>
        <v>0</v>
      </c>
      <c r="G187" s="72"/>
      <c r="H187" s="72"/>
      <c r="I187" s="72"/>
      <c r="J187" s="72"/>
      <c r="K187" s="72"/>
      <c r="L187" s="72"/>
      <c r="M187" s="73"/>
    </row>
    <row r="188" spans="1:13" ht="15.75" hidden="1">
      <c r="A188" s="30" t="s">
        <v>28</v>
      </c>
      <c r="B188" s="9">
        <v>226</v>
      </c>
      <c r="C188" s="10" t="s">
        <v>35</v>
      </c>
      <c r="D188" s="72"/>
      <c r="E188" s="72"/>
      <c r="F188" s="55">
        <f t="shared" si="53"/>
        <v>0</v>
      </c>
      <c r="G188" s="72"/>
      <c r="H188" s="72"/>
      <c r="I188" s="72"/>
      <c r="J188" s="72"/>
      <c r="K188" s="72"/>
      <c r="L188" s="72"/>
      <c r="M188" s="73"/>
    </row>
    <row r="189" spans="1:13" ht="15.75" hidden="1">
      <c r="A189" s="30" t="s">
        <v>28</v>
      </c>
      <c r="B189" s="9">
        <v>310</v>
      </c>
      <c r="C189" s="10" t="s">
        <v>35</v>
      </c>
      <c r="D189" s="72"/>
      <c r="E189" s="72"/>
      <c r="F189" s="55">
        <f t="shared" si="53"/>
        <v>0</v>
      </c>
      <c r="G189" s="72"/>
      <c r="H189" s="72"/>
      <c r="I189" s="72"/>
      <c r="J189" s="72"/>
      <c r="K189" s="72"/>
      <c r="L189" s="72"/>
      <c r="M189" s="73"/>
    </row>
    <row r="190" spans="1:13" ht="15.75">
      <c r="A190" s="30" t="s">
        <v>28</v>
      </c>
      <c r="B190" s="9">
        <v>340</v>
      </c>
      <c r="C190" s="10" t="s">
        <v>35</v>
      </c>
      <c r="D190" s="72">
        <v>6</v>
      </c>
      <c r="E190" s="72"/>
      <c r="F190" s="55">
        <f t="shared" si="53"/>
        <v>0</v>
      </c>
      <c r="G190" s="72"/>
      <c r="H190" s="72"/>
      <c r="I190" s="72"/>
      <c r="J190" s="72"/>
      <c r="K190" s="72"/>
      <c r="L190" s="72"/>
      <c r="M190" s="73"/>
    </row>
    <row r="191" spans="1:13" ht="15.75">
      <c r="A191" s="30" t="s">
        <v>28</v>
      </c>
      <c r="B191" s="9">
        <v>225</v>
      </c>
      <c r="C191" s="10" t="s">
        <v>36</v>
      </c>
      <c r="D191" s="72">
        <v>99</v>
      </c>
      <c r="E191" s="72">
        <v>200</v>
      </c>
      <c r="F191" s="55">
        <f t="shared" si="53"/>
        <v>99</v>
      </c>
      <c r="G191" s="72">
        <v>99</v>
      </c>
      <c r="H191" s="72"/>
      <c r="I191" s="72"/>
      <c r="J191" s="72"/>
      <c r="K191" s="72"/>
      <c r="L191" s="72"/>
      <c r="M191" s="73"/>
    </row>
    <row r="192" spans="1:13" ht="15.75" hidden="1">
      <c r="A192" s="30" t="s">
        <v>28</v>
      </c>
      <c r="B192" s="9">
        <v>226</v>
      </c>
      <c r="C192" s="10" t="s">
        <v>36</v>
      </c>
      <c r="D192" s="72"/>
      <c r="E192" s="72"/>
      <c r="F192" s="55">
        <f t="shared" si="53"/>
        <v>0</v>
      </c>
      <c r="G192" s="72"/>
      <c r="H192" s="72"/>
      <c r="I192" s="72"/>
      <c r="J192" s="72"/>
      <c r="K192" s="72"/>
      <c r="L192" s="72"/>
      <c r="M192" s="73"/>
    </row>
    <row r="193" spans="1:13" ht="15.75" hidden="1">
      <c r="A193" s="30" t="s">
        <v>28</v>
      </c>
      <c r="B193" s="9">
        <v>310</v>
      </c>
      <c r="C193" s="10" t="s">
        <v>36</v>
      </c>
      <c r="D193" s="72"/>
      <c r="E193" s="72"/>
      <c r="F193" s="55">
        <f t="shared" si="53"/>
        <v>0</v>
      </c>
      <c r="G193" s="72"/>
      <c r="H193" s="72"/>
      <c r="I193" s="72"/>
      <c r="J193" s="72"/>
      <c r="K193" s="72"/>
      <c r="L193" s="72"/>
      <c r="M193" s="73"/>
    </row>
    <row r="194" spans="1:13" ht="15.75">
      <c r="A194" s="30" t="s">
        <v>28</v>
      </c>
      <c r="B194" s="9">
        <v>340</v>
      </c>
      <c r="C194" s="10" t="s">
        <v>36</v>
      </c>
      <c r="D194" s="72">
        <v>436.8</v>
      </c>
      <c r="E194" s="72">
        <v>0</v>
      </c>
      <c r="F194" s="55">
        <f t="shared" si="53"/>
        <v>0</v>
      </c>
      <c r="G194" s="72">
        <v>0</v>
      </c>
      <c r="H194" s="72"/>
      <c r="I194" s="72"/>
      <c r="J194" s="72"/>
      <c r="K194" s="72"/>
      <c r="L194" s="72"/>
      <c r="M194" s="73"/>
    </row>
    <row r="195" spans="1:13" ht="15.75" hidden="1">
      <c r="A195" s="30" t="s">
        <v>28</v>
      </c>
      <c r="B195" s="9">
        <v>225</v>
      </c>
      <c r="C195" s="10" t="s">
        <v>50</v>
      </c>
      <c r="D195" s="72"/>
      <c r="E195" s="72"/>
      <c r="F195" s="55">
        <f t="shared" si="53"/>
        <v>0</v>
      </c>
      <c r="G195" s="72"/>
      <c r="H195" s="72"/>
      <c r="I195" s="72"/>
      <c r="J195" s="72"/>
      <c r="K195" s="72"/>
      <c r="L195" s="72"/>
      <c r="M195" s="73"/>
    </row>
    <row r="196" spans="1:13" ht="15.75" hidden="1">
      <c r="A196" s="30" t="s">
        <v>28</v>
      </c>
      <c r="B196" s="9">
        <v>226</v>
      </c>
      <c r="C196" s="10" t="s">
        <v>50</v>
      </c>
      <c r="D196" s="72"/>
      <c r="E196" s="72"/>
      <c r="F196" s="55">
        <f t="shared" si="53"/>
        <v>0</v>
      </c>
      <c r="G196" s="72"/>
      <c r="H196" s="72"/>
      <c r="I196" s="72"/>
      <c r="J196" s="72"/>
      <c r="K196" s="72"/>
      <c r="L196" s="72"/>
      <c r="M196" s="73"/>
    </row>
    <row r="197" spans="1:13" ht="15.75" hidden="1">
      <c r="A197" s="30" t="s">
        <v>28</v>
      </c>
      <c r="B197" s="9">
        <v>310</v>
      </c>
      <c r="C197" s="10" t="s">
        <v>50</v>
      </c>
      <c r="D197" s="72"/>
      <c r="E197" s="72"/>
      <c r="F197" s="55">
        <f t="shared" si="53"/>
        <v>0</v>
      </c>
      <c r="G197" s="72"/>
      <c r="H197" s="72"/>
      <c r="I197" s="72"/>
      <c r="J197" s="72"/>
      <c r="K197" s="72"/>
      <c r="L197" s="72"/>
      <c r="M197" s="73"/>
    </row>
    <row r="198" spans="1:13" ht="15.75" hidden="1">
      <c r="A198" s="30" t="s">
        <v>28</v>
      </c>
      <c r="B198" s="9">
        <v>340</v>
      </c>
      <c r="C198" s="10" t="s">
        <v>50</v>
      </c>
      <c r="D198" s="72"/>
      <c r="E198" s="72"/>
      <c r="F198" s="55">
        <f t="shared" si="53"/>
        <v>0</v>
      </c>
      <c r="G198" s="72"/>
      <c r="H198" s="72"/>
      <c r="I198" s="72"/>
      <c r="J198" s="72"/>
      <c r="K198" s="72"/>
      <c r="L198" s="72"/>
      <c r="M198" s="73"/>
    </row>
    <row r="199" spans="1:13" ht="15.75" hidden="1">
      <c r="A199" s="30" t="s">
        <v>28</v>
      </c>
      <c r="B199" s="9">
        <v>225</v>
      </c>
      <c r="C199" s="10" t="s">
        <v>37</v>
      </c>
      <c r="D199" s="72"/>
      <c r="E199" s="72"/>
      <c r="F199" s="55">
        <f t="shared" si="53"/>
        <v>0</v>
      </c>
      <c r="G199" s="72"/>
      <c r="H199" s="72"/>
      <c r="I199" s="72"/>
      <c r="J199" s="72"/>
      <c r="K199" s="72"/>
      <c r="L199" s="72"/>
      <c r="M199" s="73"/>
    </row>
    <row r="200" spans="1:13" ht="15.75" hidden="1">
      <c r="A200" s="30" t="s">
        <v>28</v>
      </c>
      <c r="B200" s="9">
        <v>226</v>
      </c>
      <c r="C200" s="10" t="s">
        <v>37</v>
      </c>
      <c r="D200" s="72"/>
      <c r="E200" s="72"/>
      <c r="F200" s="55">
        <f t="shared" si="53"/>
        <v>0</v>
      </c>
      <c r="G200" s="72"/>
      <c r="H200" s="72"/>
      <c r="I200" s="72"/>
      <c r="J200" s="72"/>
      <c r="K200" s="72"/>
      <c r="L200" s="72"/>
      <c r="M200" s="73"/>
    </row>
    <row r="201" spans="1:13" ht="15.75" hidden="1">
      <c r="A201" s="30" t="s">
        <v>28</v>
      </c>
      <c r="B201" s="9">
        <v>310</v>
      </c>
      <c r="C201" s="10" t="s">
        <v>37</v>
      </c>
      <c r="D201" s="72"/>
      <c r="E201" s="72"/>
      <c r="F201" s="55">
        <f t="shared" si="53"/>
        <v>0</v>
      </c>
      <c r="G201" s="72"/>
      <c r="H201" s="72"/>
      <c r="I201" s="72"/>
      <c r="J201" s="72"/>
      <c r="K201" s="72"/>
      <c r="L201" s="72"/>
      <c r="M201" s="73"/>
    </row>
    <row r="202" spans="1:13" ht="15.75" hidden="1">
      <c r="A202" s="30" t="s">
        <v>28</v>
      </c>
      <c r="B202" s="9">
        <v>340</v>
      </c>
      <c r="C202" s="10" t="s">
        <v>37</v>
      </c>
      <c r="D202" s="72"/>
      <c r="E202" s="72"/>
      <c r="F202" s="55">
        <f t="shared" si="53"/>
        <v>0</v>
      </c>
      <c r="G202" s="72"/>
      <c r="H202" s="72"/>
      <c r="I202" s="72"/>
      <c r="J202" s="72"/>
      <c r="K202" s="72"/>
      <c r="L202" s="72"/>
      <c r="M202" s="73"/>
    </row>
    <row r="203" spans="1:13" ht="15.75" hidden="1">
      <c r="A203" s="30" t="s">
        <v>28</v>
      </c>
      <c r="B203" s="9">
        <v>222</v>
      </c>
      <c r="C203" s="10" t="s">
        <v>38</v>
      </c>
      <c r="D203" s="72"/>
      <c r="E203" s="72"/>
      <c r="F203" s="55">
        <f t="shared" si="53"/>
        <v>0</v>
      </c>
      <c r="G203" s="72"/>
      <c r="H203" s="72"/>
      <c r="I203" s="72"/>
      <c r="J203" s="72"/>
      <c r="K203" s="72"/>
      <c r="L203" s="72"/>
      <c r="M203" s="73"/>
    </row>
    <row r="204" spans="1:13" ht="15.75">
      <c r="A204" s="30" t="s">
        <v>28</v>
      </c>
      <c r="B204" s="9">
        <v>225</v>
      </c>
      <c r="C204" s="10" t="s">
        <v>38</v>
      </c>
      <c r="D204" s="72">
        <v>141.4</v>
      </c>
      <c r="E204" s="72">
        <v>100</v>
      </c>
      <c r="F204" s="55">
        <f t="shared" si="53"/>
        <v>43.3</v>
      </c>
      <c r="G204" s="72">
        <v>43.3</v>
      </c>
      <c r="H204" s="72"/>
      <c r="I204" s="72"/>
      <c r="J204" s="72"/>
      <c r="K204" s="72"/>
      <c r="L204" s="72"/>
      <c r="M204" s="73"/>
    </row>
    <row r="205" spans="1:13" ht="15.75" hidden="1">
      <c r="A205" s="30" t="s">
        <v>28</v>
      </c>
      <c r="B205" s="9">
        <v>226</v>
      </c>
      <c r="C205" s="10" t="s">
        <v>38</v>
      </c>
      <c r="D205" s="72"/>
      <c r="E205" s="72"/>
      <c r="F205" s="55">
        <f t="shared" si="53"/>
        <v>0</v>
      </c>
      <c r="G205" s="72"/>
      <c r="H205" s="72"/>
      <c r="I205" s="72"/>
      <c r="J205" s="72"/>
      <c r="K205" s="72"/>
      <c r="L205" s="72"/>
      <c r="M205" s="73"/>
    </row>
    <row r="206" spans="1:13" ht="15.75" hidden="1">
      <c r="A206" s="30" t="s">
        <v>28</v>
      </c>
      <c r="B206" s="9">
        <v>226</v>
      </c>
      <c r="C206" s="10" t="s">
        <v>99</v>
      </c>
      <c r="D206" s="72"/>
      <c r="E206" s="72"/>
      <c r="F206" s="55">
        <f t="shared" si="53"/>
        <v>0</v>
      </c>
      <c r="G206" s="72"/>
      <c r="H206" s="72"/>
      <c r="I206" s="72"/>
      <c r="J206" s="72"/>
      <c r="K206" s="72"/>
      <c r="L206" s="72"/>
      <c r="M206" s="73"/>
    </row>
    <row r="207" spans="1:13" ht="15.75">
      <c r="A207" s="30" t="s">
        <v>28</v>
      </c>
      <c r="B207" s="9">
        <v>290</v>
      </c>
      <c r="C207" s="10" t="s">
        <v>38</v>
      </c>
      <c r="D207" s="72">
        <v>21</v>
      </c>
      <c r="E207" s="72">
        <v>30</v>
      </c>
      <c r="F207" s="55">
        <f t="shared" si="53"/>
        <v>15</v>
      </c>
      <c r="G207" s="72">
        <v>15</v>
      </c>
      <c r="H207" s="72"/>
      <c r="I207" s="72"/>
      <c r="J207" s="72"/>
      <c r="K207" s="72"/>
      <c r="L207" s="72"/>
      <c r="M207" s="73"/>
    </row>
    <row r="208" spans="1:13" ht="15.75" hidden="1">
      <c r="A208" s="30" t="s">
        <v>28</v>
      </c>
      <c r="B208" s="9">
        <v>310</v>
      </c>
      <c r="C208" s="10" t="s">
        <v>38</v>
      </c>
      <c r="D208" s="72"/>
      <c r="E208" s="72"/>
      <c r="F208" s="55">
        <f t="shared" si="53"/>
        <v>0</v>
      </c>
      <c r="G208" s="72"/>
      <c r="H208" s="72"/>
      <c r="I208" s="72"/>
      <c r="J208" s="72"/>
      <c r="K208" s="72"/>
      <c r="L208" s="72"/>
      <c r="M208" s="73"/>
    </row>
    <row r="209" spans="1:13" ht="15.75" hidden="1">
      <c r="A209" s="30" t="s">
        <v>28</v>
      </c>
      <c r="B209" s="9">
        <v>340</v>
      </c>
      <c r="C209" s="10" t="s">
        <v>38</v>
      </c>
      <c r="D209" s="72"/>
      <c r="E209" s="72"/>
      <c r="F209" s="55">
        <f t="shared" si="53"/>
        <v>0</v>
      </c>
      <c r="G209" s="72"/>
      <c r="H209" s="72"/>
      <c r="I209" s="72"/>
      <c r="J209" s="72"/>
      <c r="K209" s="72"/>
      <c r="L209" s="72"/>
      <c r="M209" s="73"/>
    </row>
    <row r="210" spans="1:13" ht="15.75">
      <c r="A210" s="83" t="s">
        <v>27</v>
      </c>
      <c r="B210" s="84"/>
      <c r="C210" s="84"/>
      <c r="D210" s="49">
        <f>D185+D163+D145</f>
        <v>834.1999999999999</v>
      </c>
      <c r="E210" s="49">
        <f>E185+E163+E145</f>
        <v>630</v>
      </c>
      <c r="F210" s="49">
        <f aca="true" t="shared" si="54" ref="F210:M210">F185+F163+F145</f>
        <v>457.3</v>
      </c>
      <c r="G210" s="49">
        <f t="shared" si="54"/>
        <v>457.3</v>
      </c>
      <c r="H210" s="49">
        <f t="shared" si="54"/>
        <v>0</v>
      </c>
      <c r="I210" s="49">
        <f t="shared" si="54"/>
        <v>0</v>
      </c>
      <c r="J210" s="49">
        <f>J185+J163+J145</f>
        <v>0</v>
      </c>
      <c r="K210" s="49">
        <f>K185+K163+K145</f>
        <v>0</v>
      </c>
      <c r="L210" s="49">
        <f t="shared" si="54"/>
        <v>0</v>
      </c>
      <c r="M210" s="50">
        <f t="shared" si="54"/>
        <v>0</v>
      </c>
    </row>
    <row r="211" spans="1:13" ht="15.75">
      <c r="A211" s="18" t="s">
        <v>65</v>
      </c>
      <c r="B211" s="14"/>
      <c r="C211" s="15"/>
      <c r="D211" s="59"/>
      <c r="E211" s="59"/>
      <c r="F211" s="59"/>
      <c r="G211" s="59"/>
      <c r="H211" s="59"/>
      <c r="I211" s="59"/>
      <c r="J211" s="59"/>
      <c r="K211" s="59"/>
      <c r="L211" s="59"/>
      <c r="M211" s="60"/>
    </row>
    <row r="212" spans="1:13" ht="15.75" hidden="1">
      <c r="A212" s="30" t="s">
        <v>51</v>
      </c>
      <c r="B212" s="9">
        <v>222</v>
      </c>
      <c r="C212" s="10" t="s">
        <v>6</v>
      </c>
      <c r="D212" s="72"/>
      <c r="E212" s="72"/>
      <c r="F212" s="55">
        <f>SUM(G212:M212)</f>
        <v>0</v>
      </c>
      <c r="G212" s="72"/>
      <c r="H212" s="72"/>
      <c r="I212" s="72"/>
      <c r="J212" s="72"/>
      <c r="K212" s="72"/>
      <c r="L212" s="72"/>
      <c r="M212" s="73"/>
    </row>
    <row r="213" spans="1:13" ht="15.75" hidden="1">
      <c r="A213" s="30" t="s">
        <v>51</v>
      </c>
      <c r="B213" s="9">
        <v>226</v>
      </c>
      <c r="C213" s="10" t="s">
        <v>10</v>
      </c>
      <c r="D213" s="72"/>
      <c r="E213" s="72"/>
      <c r="F213" s="55">
        <f>SUM(G213:M213)</f>
        <v>0</v>
      </c>
      <c r="G213" s="72"/>
      <c r="H213" s="72"/>
      <c r="I213" s="72"/>
      <c r="J213" s="72"/>
      <c r="K213" s="72"/>
      <c r="L213" s="72"/>
      <c r="M213" s="73"/>
    </row>
    <row r="214" spans="1:13" ht="15.75">
      <c r="A214" s="30" t="s">
        <v>51</v>
      </c>
      <c r="B214" s="9">
        <v>290</v>
      </c>
      <c r="C214" s="10" t="s">
        <v>11</v>
      </c>
      <c r="D214" s="72">
        <v>4</v>
      </c>
      <c r="E214" s="72">
        <v>10</v>
      </c>
      <c r="F214" s="55">
        <f>SUM(G214:M214)</f>
        <v>5</v>
      </c>
      <c r="G214" s="72">
        <v>5</v>
      </c>
      <c r="H214" s="72"/>
      <c r="I214" s="72"/>
      <c r="J214" s="72"/>
      <c r="K214" s="72"/>
      <c r="L214" s="72"/>
      <c r="M214" s="73"/>
    </row>
    <row r="215" spans="1:13" ht="15.75" hidden="1">
      <c r="A215" s="30" t="s">
        <v>51</v>
      </c>
      <c r="B215" s="9">
        <v>310</v>
      </c>
      <c r="C215" s="10" t="s">
        <v>38</v>
      </c>
      <c r="D215" s="72"/>
      <c r="E215" s="72"/>
      <c r="F215" s="55">
        <f>SUM(G215:M215)</f>
        <v>0</v>
      </c>
      <c r="G215" s="72"/>
      <c r="H215" s="72"/>
      <c r="I215" s="72"/>
      <c r="J215" s="72"/>
      <c r="K215" s="72"/>
      <c r="L215" s="72"/>
      <c r="M215" s="73"/>
    </row>
    <row r="216" spans="1:13" ht="15.75" hidden="1">
      <c r="A216" s="30" t="s">
        <v>51</v>
      </c>
      <c r="B216" s="9">
        <v>340</v>
      </c>
      <c r="C216" s="10" t="s">
        <v>14</v>
      </c>
      <c r="D216" s="72"/>
      <c r="E216" s="72"/>
      <c r="F216" s="55">
        <f>SUM(G216:M216)</f>
        <v>0</v>
      </c>
      <c r="G216" s="72"/>
      <c r="H216" s="72"/>
      <c r="I216" s="72"/>
      <c r="J216" s="72"/>
      <c r="K216" s="72"/>
      <c r="L216" s="72"/>
      <c r="M216" s="73"/>
    </row>
    <row r="217" spans="1:13" ht="15.75">
      <c r="A217" s="83" t="s">
        <v>52</v>
      </c>
      <c r="B217" s="84"/>
      <c r="C217" s="84"/>
      <c r="D217" s="49">
        <f aca="true" t="shared" si="55" ref="D217:M217">SUM(D212:D216)</f>
        <v>4</v>
      </c>
      <c r="E217" s="49">
        <f t="shared" si="55"/>
        <v>10</v>
      </c>
      <c r="F217" s="49">
        <f t="shared" si="55"/>
        <v>5</v>
      </c>
      <c r="G217" s="49">
        <f t="shared" si="55"/>
        <v>5</v>
      </c>
      <c r="H217" s="49">
        <f t="shared" si="55"/>
        <v>0</v>
      </c>
      <c r="I217" s="49">
        <f t="shared" si="55"/>
        <v>0</v>
      </c>
      <c r="J217" s="49">
        <f t="shared" si="55"/>
        <v>0</v>
      </c>
      <c r="K217" s="49">
        <f t="shared" si="55"/>
        <v>0</v>
      </c>
      <c r="L217" s="49">
        <f t="shared" si="55"/>
        <v>0</v>
      </c>
      <c r="M217" s="50">
        <f t="shared" si="55"/>
        <v>0</v>
      </c>
    </row>
    <row r="218" spans="1:13" ht="15.75">
      <c r="A218" s="93" t="s">
        <v>42</v>
      </c>
      <c r="B218" s="94"/>
      <c r="C218" s="94"/>
      <c r="D218" s="59"/>
      <c r="E218" s="59"/>
      <c r="F218" s="59"/>
      <c r="G218" s="59"/>
      <c r="H218" s="59"/>
      <c r="I218" s="59"/>
      <c r="J218" s="59"/>
      <c r="K218" s="59"/>
      <c r="L218" s="59"/>
      <c r="M218" s="60"/>
    </row>
    <row r="219" spans="1:13" ht="15.75">
      <c r="A219" s="26" t="s">
        <v>31</v>
      </c>
      <c r="B219" s="7">
        <v>210</v>
      </c>
      <c r="C219" s="27" t="s">
        <v>26</v>
      </c>
      <c r="D219" s="53">
        <f>SUM(D220:D222)</f>
        <v>1750.6</v>
      </c>
      <c r="E219" s="53">
        <f aca="true" t="shared" si="56" ref="E219:M219">SUM(E220:E222)</f>
        <v>3579.2</v>
      </c>
      <c r="F219" s="53">
        <f t="shared" si="56"/>
        <v>697.1999999999999</v>
      </c>
      <c r="G219" s="53">
        <f t="shared" si="56"/>
        <v>619.4</v>
      </c>
      <c r="H219" s="53">
        <f t="shared" si="56"/>
        <v>0</v>
      </c>
      <c r="I219" s="53">
        <f t="shared" si="56"/>
        <v>77.8</v>
      </c>
      <c r="J219" s="53">
        <f>SUM(J220:J222)</f>
        <v>0</v>
      </c>
      <c r="K219" s="53">
        <f>SUM(K220:K222)</f>
        <v>0</v>
      </c>
      <c r="L219" s="53">
        <f t="shared" si="56"/>
        <v>0</v>
      </c>
      <c r="M219" s="54">
        <f t="shared" si="56"/>
        <v>0</v>
      </c>
    </row>
    <row r="220" spans="1:13" ht="15.75">
      <c r="A220" s="30" t="s">
        <v>31</v>
      </c>
      <c r="B220" s="9">
        <v>211</v>
      </c>
      <c r="C220" s="10" t="s">
        <v>1</v>
      </c>
      <c r="D220" s="58">
        <v>1344.5</v>
      </c>
      <c r="E220" s="58">
        <v>2749</v>
      </c>
      <c r="F220" s="55">
        <f>SUM(G220:M220)</f>
        <v>537.1999999999999</v>
      </c>
      <c r="G220" s="58">
        <v>459.4</v>
      </c>
      <c r="H220" s="58"/>
      <c r="I220" s="58">
        <v>77.8</v>
      </c>
      <c r="J220" s="58"/>
      <c r="K220" s="58"/>
      <c r="L220" s="58"/>
      <c r="M220" s="65"/>
    </row>
    <row r="221" spans="1:13" ht="15.75">
      <c r="A221" s="30" t="s">
        <v>31</v>
      </c>
      <c r="B221" s="9">
        <v>212</v>
      </c>
      <c r="C221" s="10" t="s">
        <v>2</v>
      </c>
      <c r="D221" s="58"/>
      <c r="E221" s="58"/>
      <c r="F221" s="55">
        <f>SUM(G221:M221)</f>
        <v>0</v>
      </c>
      <c r="G221" s="58"/>
      <c r="H221" s="58"/>
      <c r="I221" s="58"/>
      <c r="J221" s="58"/>
      <c r="K221" s="58"/>
      <c r="L221" s="58"/>
      <c r="M221" s="65"/>
    </row>
    <row r="222" spans="1:13" ht="15.75">
      <c r="A222" s="30" t="s">
        <v>31</v>
      </c>
      <c r="B222" s="9">
        <v>213</v>
      </c>
      <c r="C222" s="10" t="s">
        <v>3</v>
      </c>
      <c r="D222" s="58">
        <v>406.1</v>
      </c>
      <c r="E222" s="58">
        <v>830.2</v>
      </c>
      <c r="F222" s="55">
        <f>SUM(G222:M222)</f>
        <v>160</v>
      </c>
      <c r="G222" s="58">
        <v>160</v>
      </c>
      <c r="H222" s="58"/>
      <c r="I222" s="58"/>
      <c r="J222" s="58"/>
      <c r="K222" s="58"/>
      <c r="L222" s="58"/>
      <c r="M222" s="65"/>
    </row>
    <row r="223" spans="1:13" ht="15.75">
      <c r="A223" s="30" t="s">
        <v>31</v>
      </c>
      <c r="B223" s="7">
        <v>220</v>
      </c>
      <c r="C223" s="8" t="s">
        <v>4</v>
      </c>
      <c r="D223" s="53">
        <f>SUM(D224:D233)</f>
        <v>878.4</v>
      </c>
      <c r="E223" s="53">
        <f>SUM(E224:E233)</f>
        <v>570</v>
      </c>
      <c r="F223" s="53">
        <f aca="true" t="shared" si="57" ref="F223:M223">SUM(F224:F233)</f>
        <v>367</v>
      </c>
      <c r="G223" s="53">
        <f t="shared" si="57"/>
        <v>367</v>
      </c>
      <c r="H223" s="53">
        <f t="shared" si="57"/>
        <v>0</v>
      </c>
      <c r="I223" s="53">
        <f t="shared" si="57"/>
        <v>0</v>
      </c>
      <c r="J223" s="53">
        <f>SUM(J224:J233)</f>
        <v>0</v>
      </c>
      <c r="K223" s="53">
        <f>SUM(K224:K233)</f>
        <v>0</v>
      </c>
      <c r="L223" s="53">
        <f t="shared" si="57"/>
        <v>0</v>
      </c>
      <c r="M223" s="54">
        <f t="shared" si="57"/>
        <v>0</v>
      </c>
    </row>
    <row r="224" spans="1:13" ht="15.75" hidden="1">
      <c r="A224" s="30" t="s">
        <v>31</v>
      </c>
      <c r="B224" s="9">
        <v>221</v>
      </c>
      <c r="C224" s="10" t="s">
        <v>5</v>
      </c>
      <c r="D224" s="58">
        <v>0</v>
      </c>
      <c r="E224" s="58">
        <v>0</v>
      </c>
      <c r="F224" s="55">
        <f aca="true" t="shared" si="58" ref="F224:F234">SUM(G224:M224)</f>
        <v>0</v>
      </c>
      <c r="G224" s="58"/>
      <c r="H224" s="58"/>
      <c r="I224" s="58"/>
      <c r="J224" s="58"/>
      <c r="K224" s="58"/>
      <c r="L224" s="58"/>
      <c r="M224" s="65"/>
    </row>
    <row r="225" spans="1:13" ht="15.75" hidden="1">
      <c r="A225" s="30" t="s">
        <v>31</v>
      </c>
      <c r="B225" s="9">
        <v>222</v>
      </c>
      <c r="C225" s="10" t="s">
        <v>6</v>
      </c>
      <c r="D225" s="58"/>
      <c r="E225" s="58">
        <v>0</v>
      </c>
      <c r="F225" s="55">
        <f t="shared" si="58"/>
        <v>0</v>
      </c>
      <c r="G225" s="58"/>
      <c r="H225" s="58"/>
      <c r="I225" s="58"/>
      <c r="J225" s="58"/>
      <c r="K225" s="58"/>
      <c r="L225" s="58"/>
      <c r="M225" s="65"/>
    </row>
    <row r="226" spans="1:13" ht="15.75">
      <c r="A226" s="30" t="s">
        <v>31</v>
      </c>
      <c r="B226" s="9">
        <v>223</v>
      </c>
      <c r="C226" s="10" t="s">
        <v>7</v>
      </c>
      <c r="D226" s="58">
        <v>321.4</v>
      </c>
      <c r="E226" s="58">
        <v>400</v>
      </c>
      <c r="F226" s="55">
        <f t="shared" si="58"/>
        <v>200</v>
      </c>
      <c r="G226" s="58">
        <v>200</v>
      </c>
      <c r="H226" s="58"/>
      <c r="I226" s="58"/>
      <c r="J226" s="58"/>
      <c r="K226" s="58"/>
      <c r="L226" s="58"/>
      <c r="M226" s="65"/>
    </row>
    <row r="227" spans="1:13" ht="15.75" hidden="1">
      <c r="A227" s="30" t="s">
        <v>31</v>
      </c>
      <c r="B227" s="9">
        <v>224</v>
      </c>
      <c r="C227" s="10" t="s">
        <v>8</v>
      </c>
      <c r="D227" s="58">
        <v>0</v>
      </c>
      <c r="E227" s="58">
        <v>0</v>
      </c>
      <c r="F227" s="55">
        <f t="shared" si="58"/>
        <v>0</v>
      </c>
      <c r="G227" s="58"/>
      <c r="H227" s="58"/>
      <c r="I227" s="58"/>
      <c r="J227" s="58"/>
      <c r="K227" s="58"/>
      <c r="L227" s="58"/>
      <c r="M227" s="65"/>
    </row>
    <row r="228" spans="1:13" ht="15.75" hidden="1">
      <c r="A228" s="30" t="s">
        <v>31</v>
      </c>
      <c r="B228" s="9">
        <v>225</v>
      </c>
      <c r="C228" s="10" t="s">
        <v>9</v>
      </c>
      <c r="D228" s="58">
        <v>0</v>
      </c>
      <c r="E228" s="58">
        <v>0</v>
      </c>
      <c r="F228" s="55">
        <f t="shared" si="58"/>
        <v>0</v>
      </c>
      <c r="G228" s="58"/>
      <c r="H228" s="58"/>
      <c r="I228" s="58"/>
      <c r="J228" s="58"/>
      <c r="K228" s="58"/>
      <c r="L228" s="58"/>
      <c r="M228" s="65"/>
    </row>
    <row r="229" spans="1:13" ht="15.75">
      <c r="A229" s="30" t="s">
        <v>31</v>
      </c>
      <c r="B229" s="9">
        <v>225</v>
      </c>
      <c r="C229" s="10" t="s">
        <v>111</v>
      </c>
      <c r="D229" s="58">
        <v>500</v>
      </c>
      <c r="E229" s="58">
        <v>80</v>
      </c>
      <c r="F229" s="55">
        <f t="shared" si="58"/>
        <v>80</v>
      </c>
      <c r="G229" s="58">
        <v>80</v>
      </c>
      <c r="H229" s="58"/>
      <c r="I229" s="58"/>
      <c r="J229" s="58"/>
      <c r="K229" s="58"/>
      <c r="L229" s="58"/>
      <c r="M229" s="65"/>
    </row>
    <row r="230" spans="1:13" ht="15.75">
      <c r="A230" s="30" t="s">
        <v>31</v>
      </c>
      <c r="B230" s="9">
        <v>225</v>
      </c>
      <c r="C230" s="10" t="s">
        <v>110</v>
      </c>
      <c r="D230" s="58"/>
      <c r="E230" s="58"/>
      <c r="F230" s="55">
        <f t="shared" si="58"/>
        <v>0</v>
      </c>
      <c r="G230" s="58"/>
      <c r="H230" s="58"/>
      <c r="I230" s="58"/>
      <c r="J230" s="58"/>
      <c r="K230" s="58"/>
      <c r="L230" s="58"/>
      <c r="M230" s="65"/>
    </row>
    <row r="231" spans="1:13" ht="15.75">
      <c r="A231" s="30" t="s">
        <v>31</v>
      </c>
      <c r="B231" s="9">
        <v>226</v>
      </c>
      <c r="C231" s="10" t="s">
        <v>10</v>
      </c>
      <c r="D231" s="58">
        <v>57</v>
      </c>
      <c r="E231" s="58">
        <v>10</v>
      </c>
      <c r="F231" s="55">
        <f t="shared" si="58"/>
        <v>7</v>
      </c>
      <c r="G231" s="58">
        <v>7</v>
      </c>
      <c r="H231" s="58"/>
      <c r="I231" s="58"/>
      <c r="J231" s="58"/>
      <c r="K231" s="58"/>
      <c r="L231" s="58"/>
      <c r="M231" s="65"/>
    </row>
    <row r="232" spans="1:13" ht="15.75">
      <c r="A232" s="30" t="s">
        <v>31</v>
      </c>
      <c r="B232" s="9">
        <v>226</v>
      </c>
      <c r="C232" s="10" t="s">
        <v>111</v>
      </c>
      <c r="D232" s="58"/>
      <c r="E232" s="58">
        <v>80</v>
      </c>
      <c r="F232" s="55">
        <f t="shared" si="58"/>
        <v>80</v>
      </c>
      <c r="G232" s="58">
        <v>80</v>
      </c>
      <c r="H232" s="58"/>
      <c r="I232" s="58"/>
      <c r="J232" s="58"/>
      <c r="K232" s="58"/>
      <c r="L232" s="58"/>
      <c r="M232" s="65"/>
    </row>
    <row r="233" spans="1:13" ht="15.75">
      <c r="A233" s="30" t="s">
        <v>31</v>
      </c>
      <c r="B233" s="9">
        <v>226</v>
      </c>
      <c r="C233" s="10" t="s">
        <v>110</v>
      </c>
      <c r="D233" s="58"/>
      <c r="E233" s="58"/>
      <c r="F233" s="55">
        <f t="shared" si="58"/>
        <v>0</v>
      </c>
      <c r="G233" s="58"/>
      <c r="H233" s="58"/>
      <c r="I233" s="58"/>
      <c r="J233" s="58"/>
      <c r="K233" s="58"/>
      <c r="L233" s="58"/>
      <c r="M233" s="65"/>
    </row>
    <row r="234" spans="1:13" s="44" customFormat="1" ht="15.75">
      <c r="A234" s="26" t="s">
        <v>31</v>
      </c>
      <c r="B234" s="7">
        <v>290</v>
      </c>
      <c r="C234" s="8" t="s">
        <v>11</v>
      </c>
      <c r="D234" s="66">
        <v>14</v>
      </c>
      <c r="E234" s="66">
        <v>36</v>
      </c>
      <c r="F234" s="53">
        <f t="shared" si="58"/>
        <v>10</v>
      </c>
      <c r="G234" s="66">
        <v>10</v>
      </c>
      <c r="H234" s="66"/>
      <c r="I234" s="66"/>
      <c r="J234" s="66"/>
      <c r="K234" s="66"/>
      <c r="L234" s="66"/>
      <c r="M234" s="67"/>
    </row>
    <row r="235" spans="1:13" ht="15.75">
      <c r="A235" s="30" t="s">
        <v>31</v>
      </c>
      <c r="B235" s="7">
        <v>300</v>
      </c>
      <c r="C235" s="8" t="s">
        <v>12</v>
      </c>
      <c r="D235" s="53">
        <f>SUM(D236:D241)</f>
        <v>1000</v>
      </c>
      <c r="E235" s="53">
        <f>SUM(E236:E241)</f>
        <v>1090</v>
      </c>
      <c r="F235" s="53">
        <f aca="true" t="shared" si="59" ref="F235:M235">SUM(F236:F241)</f>
        <v>4</v>
      </c>
      <c r="G235" s="53">
        <f t="shared" si="59"/>
        <v>4</v>
      </c>
      <c r="H235" s="53">
        <f t="shared" si="59"/>
        <v>0</v>
      </c>
      <c r="I235" s="53">
        <f t="shared" si="59"/>
        <v>0</v>
      </c>
      <c r="J235" s="53">
        <f t="shared" si="59"/>
        <v>0</v>
      </c>
      <c r="K235" s="53">
        <f>SUM(K236:K241)</f>
        <v>0</v>
      </c>
      <c r="L235" s="53">
        <f t="shared" si="59"/>
        <v>0</v>
      </c>
      <c r="M235" s="54">
        <f t="shared" si="59"/>
        <v>0</v>
      </c>
    </row>
    <row r="236" spans="1:13" ht="15.75" hidden="1">
      <c r="A236" s="30" t="s">
        <v>31</v>
      </c>
      <c r="B236" s="9">
        <v>310</v>
      </c>
      <c r="C236" s="10" t="s">
        <v>13</v>
      </c>
      <c r="D236" s="58"/>
      <c r="E236" s="58"/>
      <c r="F236" s="55">
        <f>SUM(G236:M236)</f>
        <v>0</v>
      </c>
      <c r="G236" s="58"/>
      <c r="H236" s="58"/>
      <c r="I236" s="58"/>
      <c r="J236" s="58"/>
      <c r="K236" s="58"/>
      <c r="L236" s="58"/>
      <c r="M236" s="65"/>
    </row>
    <row r="237" spans="1:13" ht="15.75" hidden="1">
      <c r="A237" s="30" t="s">
        <v>31</v>
      </c>
      <c r="B237" s="9">
        <v>310</v>
      </c>
      <c r="C237" s="10" t="s">
        <v>111</v>
      </c>
      <c r="D237" s="58"/>
      <c r="E237" s="58"/>
      <c r="F237" s="55"/>
      <c r="G237" s="58"/>
      <c r="H237" s="58"/>
      <c r="I237" s="58"/>
      <c r="J237" s="58"/>
      <c r="K237" s="58"/>
      <c r="L237" s="58"/>
      <c r="M237" s="65"/>
    </row>
    <row r="238" spans="1:13" ht="15.75">
      <c r="A238" s="30" t="s">
        <v>31</v>
      </c>
      <c r="B238" s="9">
        <v>310</v>
      </c>
      <c r="C238" s="10" t="s">
        <v>110</v>
      </c>
      <c r="D238" s="58">
        <v>1000</v>
      </c>
      <c r="E238" s="58">
        <v>1000</v>
      </c>
      <c r="F238" s="55"/>
      <c r="G238" s="58">
        <v>0</v>
      </c>
      <c r="H238" s="58"/>
      <c r="I238" s="58"/>
      <c r="J238" s="58"/>
      <c r="K238" s="58"/>
      <c r="L238" s="58"/>
      <c r="M238" s="65"/>
    </row>
    <row r="239" spans="1:13" ht="15.75">
      <c r="A239" s="30" t="s">
        <v>31</v>
      </c>
      <c r="B239" s="9">
        <v>340</v>
      </c>
      <c r="C239" s="10" t="s">
        <v>14</v>
      </c>
      <c r="D239" s="58"/>
      <c r="E239" s="58"/>
      <c r="F239" s="55">
        <f>SUM(G239:M239)</f>
        <v>4</v>
      </c>
      <c r="G239" s="58">
        <v>4</v>
      </c>
      <c r="H239" s="58"/>
      <c r="I239" s="58"/>
      <c r="J239" s="58"/>
      <c r="K239" s="58"/>
      <c r="L239" s="58"/>
      <c r="M239" s="65"/>
    </row>
    <row r="240" spans="1:13" ht="15.75">
      <c r="A240" s="30" t="s">
        <v>31</v>
      </c>
      <c r="B240" s="9">
        <v>340</v>
      </c>
      <c r="C240" s="10" t="s">
        <v>111</v>
      </c>
      <c r="D240" s="58"/>
      <c r="E240" s="58">
        <v>90</v>
      </c>
      <c r="F240" s="55">
        <f>SUM(G240:M240)</f>
        <v>0</v>
      </c>
      <c r="G240" s="58"/>
      <c r="H240" s="58"/>
      <c r="I240" s="58"/>
      <c r="J240" s="58"/>
      <c r="K240" s="58"/>
      <c r="L240" s="58"/>
      <c r="M240" s="65"/>
    </row>
    <row r="241" spans="1:13" ht="15.75">
      <c r="A241" s="30" t="s">
        <v>31</v>
      </c>
      <c r="B241" s="9">
        <v>340</v>
      </c>
      <c r="C241" s="10" t="s">
        <v>110</v>
      </c>
      <c r="D241" s="58"/>
      <c r="E241" s="58"/>
      <c r="F241" s="55"/>
      <c r="G241" s="58"/>
      <c r="H241" s="58"/>
      <c r="I241" s="58"/>
      <c r="J241" s="58"/>
      <c r="K241" s="58"/>
      <c r="L241" s="58"/>
      <c r="M241" s="65"/>
    </row>
    <row r="242" spans="1:13" ht="15.75">
      <c r="A242" s="83" t="s">
        <v>43</v>
      </c>
      <c r="B242" s="84"/>
      <c r="C242" s="84"/>
      <c r="D242" s="49">
        <f>SUM(D219,D223,D234,D235)</f>
        <v>3643</v>
      </c>
      <c r="E242" s="49">
        <f>SUM(E219,E223,E234,E235)</f>
        <v>5275.2</v>
      </c>
      <c r="F242" s="49">
        <f aca="true" t="shared" si="60" ref="F242:M242">SUM(F219,F223,F234,F235)</f>
        <v>1078.1999999999998</v>
      </c>
      <c r="G242" s="49">
        <f t="shared" si="60"/>
        <v>1000.4</v>
      </c>
      <c r="H242" s="49">
        <f t="shared" si="60"/>
        <v>0</v>
      </c>
      <c r="I242" s="49">
        <f t="shared" si="60"/>
        <v>77.8</v>
      </c>
      <c r="J242" s="49">
        <f>SUM(J219,J223,J234,J235)</f>
        <v>0</v>
      </c>
      <c r="K242" s="49">
        <f>SUM(K219,K223,K234,K235)</f>
        <v>0</v>
      </c>
      <c r="L242" s="49">
        <f t="shared" si="60"/>
        <v>0</v>
      </c>
      <c r="M242" s="50">
        <f t="shared" si="60"/>
        <v>0</v>
      </c>
    </row>
    <row r="243" spans="1:13" ht="15.75">
      <c r="A243" s="18" t="s">
        <v>39</v>
      </c>
      <c r="B243" s="16"/>
      <c r="C243" s="16"/>
      <c r="D243" s="59"/>
      <c r="E243" s="59"/>
      <c r="F243" s="59"/>
      <c r="G243" s="59"/>
      <c r="H243" s="59"/>
      <c r="I243" s="59"/>
      <c r="J243" s="59"/>
      <c r="K243" s="59"/>
      <c r="L243" s="59"/>
      <c r="M243" s="60"/>
    </row>
    <row r="244" spans="1:13" ht="15.75">
      <c r="A244" s="35"/>
      <c r="B244" s="81" t="s">
        <v>130</v>
      </c>
      <c r="C244" s="81"/>
      <c r="D244" s="49">
        <f aca="true" t="shared" si="61" ref="D244:M244">SUM(D245)</f>
        <v>0</v>
      </c>
      <c r="E244" s="49">
        <f t="shared" si="61"/>
        <v>86.4</v>
      </c>
      <c r="F244" s="49">
        <f t="shared" si="61"/>
        <v>80</v>
      </c>
      <c r="G244" s="49">
        <f t="shared" si="61"/>
        <v>80</v>
      </c>
      <c r="H244" s="49">
        <f t="shared" si="61"/>
        <v>0</v>
      </c>
      <c r="I244" s="49">
        <f t="shared" si="61"/>
        <v>0</v>
      </c>
      <c r="J244" s="49">
        <f t="shared" si="61"/>
        <v>0</v>
      </c>
      <c r="K244" s="49">
        <f t="shared" si="61"/>
        <v>0</v>
      </c>
      <c r="L244" s="49">
        <f t="shared" si="61"/>
        <v>0</v>
      </c>
      <c r="M244" s="50">
        <f t="shared" si="61"/>
        <v>0</v>
      </c>
    </row>
    <row r="245" spans="1:13" ht="31.5">
      <c r="A245" s="32" t="s">
        <v>129</v>
      </c>
      <c r="B245" s="33" t="s">
        <v>103</v>
      </c>
      <c r="C245" s="17" t="s">
        <v>87</v>
      </c>
      <c r="D245" s="72"/>
      <c r="E245" s="72">
        <v>86.4</v>
      </c>
      <c r="F245" s="55">
        <f>SUM(G245:M245)</f>
        <v>80</v>
      </c>
      <c r="G245" s="72">
        <v>80</v>
      </c>
      <c r="H245" s="72"/>
      <c r="I245" s="72"/>
      <c r="J245" s="72"/>
      <c r="K245" s="72"/>
      <c r="L245" s="72"/>
      <c r="M245" s="73"/>
    </row>
    <row r="246" spans="1:13" ht="15.75">
      <c r="A246" s="35"/>
      <c r="B246" s="81" t="s">
        <v>89</v>
      </c>
      <c r="C246" s="81"/>
      <c r="D246" s="49">
        <f>SUM(D247:D252)</f>
        <v>121.4</v>
      </c>
      <c r="E246" s="49">
        <f aca="true" t="shared" si="62" ref="E246:M246">SUM(E247:E252)</f>
        <v>35</v>
      </c>
      <c r="F246" s="49">
        <f t="shared" si="62"/>
        <v>35</v>
      </c>
      <c r="G246" s="49">
        <f t="shared" si="62"/>
        <v>35</v>
      </c>
      <c r="H246" s="49">
        <f t="shared" si="62"/>
        <v>0</v>
      </c>
      <c r="I246" s="49">
        <f t="shared" si="62"/>
        <v>0</v>
      </c>
      <c r="J246" s="49">
        <f>SUM(J247:J252)</f>
        <v>0</v>
      </c>
      <c r="K246" s="49">
        <f>SUM(K247:K252)</f>
        <v>0</v>
      </c>
      <c r="L246" s="49">
        <f t="shared" si="62"/>
        <v>0</v>
      </c>
      <c r="M246" s="50">
        <f t="shared" si="62"/>
        <v>0</v>
      </c>
    </row>
    <row r="247" spans="1:13" ht="15.75" hidden="1">
      <c r="A247" s="32" t="s">
        <v>40</v>
      </c>
      <c r="B247" s="33" t="s">
        <v>56</v>
      </c>
      <c r="C247" s="10" t="s">
        <v>6</v>
      </c>
      <c r="D247" s="72"/>
      <c r="E247" s="72"/>
      <c r="F247" s="55">
        <f aca="true" t="shared" si="63" ref="F247:F252">SUM(G247:M247)</f>
        <v>0</v>
      </c>
      <c r="G247" s="72"/>
      <c r="H247" s="72"/>
      <c r="I247" s="72"/>
      <c r="J247" s="72"/>
      <c r="K247" s="72"/>
      <c r="L247" s="72"/>
      <c r="M247" s="73"/>
    </row>
    <row r="248" spans="1:13" ht="15.75" hidden="1">
      <c r="A248" s="32" t="s">
        <v>40</v>
      </c>
      <c r="B248" s="33" t="s">
        <v>48</v>
      </c>
      <c r="C248" s="10" t="s">
        <v>10</v>
      </c>
      <c r="D248" s="72"/>
      <c r="E248" s="72"/>
      <c r="F248" s="55">
        <f t="shared" si="63"/>
        <v>0</v>
      </c>
      <c r="G248" s="72"/>
      <c r="H248" s="72"/>
      <c r="I248" s="72"/>
      <c r="J248" s="72"/>
      <c r="K248" s="72"/>
      <c r="L248" s="72"/>
      <c r="M248" s="73"/>
    </row>
    <row r="249" spans="1:13" ht="31.5">
      <c r="A249" s="32" t="s">
        <v>40</v>
      </c>
      <c r="B249" s="33" t="s">
        <v>103</v>
      </c>
      <c r="C249" s="17" t="s">
        <v>87</v>
      </c>
      <c r="D249" s="72">
        <v>86.4</v>
      </c>
      <c r="E249" s="72"/>
      <c r="F249" s="55">
        <f t="shared" si="63"/>
        <v>0</v>
      </c>
      <c r="G249" s="72"/>
      <c r="H249" s="72"/>
      <c r="I249" s="72"/>
      <c r="J249" s="72"/>
      <c r="K249" s="72"/>
      <c r="L249" s="72"/>
      <c r="M249" s="73"/>
    </row>
    <row r="250" spans="1:13" ht="16.5" customHeight="1">
      <c r="A250" s="32" t="s">
        <v>40</v>
      </c>
      <c r="B250" s="33" t="s">
        <v>32</v>
      </c>
      <c r="C250" s="10" t="s">
        <v>11</v>
      </c>
      <c r="D250" s="72">
        <v>35</v>
      </c>
      <c r="E250" s="72">
        <v>35</v>
      </c>
      <c r="F250" s="55">
        <f t="shared" si="63"/>
        <v>35</v>
      </c>
      <c r="G250" s="72">
        <v>35</v>
      </c>
      <c r="H250" s="72"/>
      <c r="I250" s="72"/>
      <c r="J250" s="72"/>
      <c r="K250" s="72"/>
      <c r="L250" s="72"/>
      <c r="M250" s="73"/>
    </row>
    <row r="251" spans="1:13" ht="15.75" hidden="1">
      <c r="A251" s="32" t="s">
        <v>40</v>
      </c>
      <c r="B251" s="9">
        <v>310</v>
      </c>
      <c r="C251" s="10" t="s">
        <v>13</v>
      </c>
      <c r="D251" s="72"/>
      <c r="E251" s="72"/>
      <c r="F251" s="55">
        <f t="shared" si="63"/>
        <v>0</v>
      </c>
      <c r="G251" s="72"/>
      <c r="H251" s="72"/>
      <c r="I251" s="72"/>
      <c r="J251" s="72"/>
      <c r="K251" s="72"/>
      <c r="L251" s="72"/>
      <c r="M251" s="73"/>
    </row>
    <row r="252" spans="1:13" ht="15.75" hidden="1">
      <c r="A252" s="32" t="s">
        <v>40</v>
      </c>
      <c r="B252" s="33" t="s">
        <v>55</v>
      </c>
      <c r="C252" s="10" t="s">
        <v>14</v>
      </c>
      <c r="D252" s="72"/>
      <c r="E252" s="72"/>
      <c r="F252" s="55">
        <f t="shared" si="63"/>
        <v>0</v>
      </c>
      <c r="G252" s="72"/>
      <c r="H252" s="72"/>
      <c r="I252" s="72"/>
      <c r="J252" s="72"/>
      <c r="K252" s="72"/>
      <c r="L252" s="72"/>
      <c r="M252" s="73"/>
    </row>
    <row r="253" spans="1:13" ht="15.75" hidden="1">
      <c r="A253" s="35"/>
      <c r="B253" s="81" t="s">
        <v>90</v>
      </c>
      <c r="C253" s="81"/>
      <c r="D253" s="49">
        <f>SUM(D254:D258)</f>
        <v>0</v>
      </c>
      <c r="E253" s="49">
        <f aca="true" t="shared" si="64" ref="E253:M253">SUM(E254:E258)</f>
        <v>0</v>
      </c>
      <c r="F253" s="49">
        <f t="shared" si="64"/>
        <v>0</v>
      </c>
      <c r="G253" s="49">
        <f t="shared" si="64"/>
        <v>0</v>
      </c>
      <c r="H253" s="49">
        <f t="shared" si="64"/>
        <v>0</v>
      </c>
      <c r="I253" s="49">
        <f t="shared" si="64"/>
        <v>0</v>
      </c>
      <c r="J253" s="49">
        <f>SUM(J254:J258)</f>
        <v>0</v>
      </c>
      <c r="K253" s="49">
        <f>SUM(K254:K258)</f>
        <v>0</v>
      </c>
      <c r="L253" s="49">
        <f t="shared" si="64"/>
        <v>0</v>
      </c>
      <c r="M253" s="50">
        <f t="shared" si="64"/>
        <v>0</v>
      </c>
    </row>
    <row r="254" spans="1:13" ht="15.75" hidden="1">
      <c r="A254" s="32" t="s">
        <v>54</v>
      </c>
      <c r="B254" s="33" t="s">
        <v>56</v>
      </c>
      <c r="C254" s="10" t="s">
        <v>6</v>
      </c>
      <c r="D254" s="72"/>
      <c r="E254" s="72"/>
      <c r="F254" s="55">
        <f>SUM(G254:M254)</f>
        <v>0</v>
      </c>
      <c r="G254" s="72"/>
      <c r="H254" s="72"/>
      <c r="I254" s="72"/>
      <c r="J254" s="72"/>
      <c r="K254" s="72"/>
      <c r="L254" s="72"/>
      <c r="M254" s="73"/>
    </row>
    <row r="255" spans="1:13" ht="15.75" hidden="1">
      <c r="A255" s="32" t="s">
        <v>54</v>
      </c>
      <c r="B255" s="33" t="s">
        <v>48</v>
      </c>
      <c r="C255" s="10" t="s">
        <v>10</v>
      </c>
      <c r="D255" s="72"/>
      <c r="E255" s="72"/>
      <c r="F255" s="55">
        <f>SUM(G255:M255)</f>
        <v>0</v>
      </c>
      <c r="G255" s="72"/>
      <c r="H255" s="72"/>
      <c r="I255" s="72"/>
      <c r="J255" s="72"/>
      <c r="K255" s="72"/>
      <c r="L255" s="72"/>
      <c r="M255" s="73"/>
    </row>
    <row r="256" spans="1:13" ht="15.75" hidden="1">
      <c r="A256" s="32" t="s">
        <v>54</v>
      </c>
      <c r="B256" s="33" t="s">
        <v>32</v>
      </c>
      <c r="C256" s="10" t="s">
        <v>11</v>
      </c>
      <c r="D256" s="72"/>
      <c r="E256" s="72"/>
      <c r="F256" s="55">
        <f>SUM(G256:M256)</f>
        <v>0</v>
      </c>
      <c r="G256" s="72"/>
      <c r="H256" s="72"/>
      <c r="I256" s="72"/>
      <c r="J256" s="72"/>
      <c r="K256" s="72"/>
      <c r="L256" s="72"/>
      <c r="M256" s="73"/>
    </row>
    <row r="257" spans="1:13" ht="15.75" hidden="1">
      <c r="A257" s="32" t="s">
        <v>54</v>
      </c>
      <c r="B257" s="9">
        <v>310</v>
      </c>
      <c r="C257" s="10" t="s">
        <v>13</v>
      </c>
      <c r="D257" s="72"/>
      <c r="E257" s="72"/>
      <c r="F257" s="55">
        <f>SUM(G257:M257)</f>
        <v>0</v>
      </c>
      <c r="G257" s="72"/>
      <c r="H257" s="72"/>
      <c r="I257" s="72"/>
      <c r="J257" s="72"/>
      <c r="K257" s="72"/>
      <c r="L257" s="72"/>
      <c r="M257" s="73"/>
    </row>
    <row r="258" spans="1:13" ht="15.75" hidden="1">
      <c r="A258" s="32" t="s">
        <v>54</v>
      </c>
      <c r="B258" s="33" t="s">
        <v>55</v>
      </c>
      <c r="C258" s="10" t="s">
        <v>14</v>
      </c>
      <c r="D258" s="72"/>
      <c r="E258" s="72"/>
      <c r="F258" s="55">
        <f>SUM(G258:M258)</f>
        <v>0</v>
      </c>
      <c r="G258" s="72"/>
      <c r="H258" s="72"/>
      <c r="I258" s="72"/>
      <c r="J258" s="72"/>
      <c r="K258" s="72"/>
      <c r="L258" s="72"/>
      <c r="M258" s="73"/>
    </row>
    <row r="259" spans="1:13" ht="15.75">
      <c r="A259" s="83" t="s">
        <v>41</v>
      </c>
      <c r="B259" s="84"/>
      <c r="C259" s="84"/>
      <c r="D259" s="49">
        <f>SUM(D246,D253,D244)</f>
        <v>121.4</v>
      </c>
      <c r="E259" s="49">
        <f aca="true" t="shared" si="65" ref="E259:M259">SUM(E246,E253,E244)</f>
        <v>121.4</v>
      </c>
      <c r="F259" s="49">
        <f t="shared" si="65"/>
        <v>115</v>
      </c>
      <c r="G259" s="49">
        <f t="shared" si="65"/>
        <v>115</v>
      </c>
      <c r="H259" s="49">
        <f t="shared" si="65"/>
        <v>0</v>
      </c>
      <c r="I259" s="49">
        <f t="shared" si="65"/>
        <v>0</v>
      </c>
      <c r="J259" s="49">
        <f t="shared" si="65"/>
        <v>0</v>
      </c>
      <c r="K259" s="49">
        <f t="shared" si="65"/>
        <v>0</v>
      </c>
      <c r="L259" s="49">
        <f t="shared" si="65"/>
        <v>0</v>
      </c>
      <c r="M259" s="50">
        <f t="shared" si="65"/>
        <v>0</v>
      </c>
    </row>
    <row r="260" spans="1:13" ht="15.75">
      <c r="A260" s="18" t="s">
        <v>63</v>
      </c>
      <c r="B260" s="14"/>
      <c r="C260" s="15"/>
      <c r="D260" s="59"/>
      <c r="E260" s="59"/>
      <c r="F260" s="59"/>
      <c r="G260" s="59"/>
      <c r="H260" s="59"/>
      <c r="I260" s="59"/>
      <c r="J260" s="59"/>
      <c r="K260" s="59"/>
      <c r="L260" s="59"/>
      <c r="M260" s="60"/>
    </row>
    <row r="261" spans="1:13" ht="15.75">
      <c r="A261" s="30" t="s">
        <v>64</v>
      </c>
      <c r="B261" s="33" t="s">
        <v>56</v>
      </c>
      <c r="C261" s="10" t="s">
        <v>6</v>
      </c>
      <c r="D261" s="72"/>
      <c r="E261" s="72"/>
      <c r="F261" s="55">
        <f>SUM(G261:M261)</f>
        <v>0</v>
      </c>
      <c r="G261" s="72"/>
      <c r="H261" s="72"/>
      <c r="I261" s="72"/>
      <c r="J261" s="72"/>
      <c r="K261" s="72"/>
      <c r="L261" s="72"/>
      <c r="M261" s="73"/>
    </row>
    <row r="262" spans="1:13" ht="15.75">
      <c r="A262" s="30" t="s">
        <v>64</v>
      </c>
      <c r="B262" s="33" t="s">
        <v>48</v>
      </c>
      <c r="C262" s="10" t="s">
        <v>10</v>
      </c>
      <c r="D262" s="72">
        <v>71</v>
      </c>
      <c r="E262" s="72">
        <v>71</v>
      </c>
      <c r="F262" s="55">
        <f>SUM(G262:M262)</f>
        <v>36</v>
      </c>
      <c r="G262" s="72">
        <v>36</v>
      </c>
      <c r="H262" s="72"/>
      <c r="I262" s="72"/>
      <c r="J262" s="72"/>
      <c r="K262" s="72"/>
      <c r="L262" s="72"/>
      <c r="M262" s="73"/>
    </row>
    <row r="263" spans="1:13" ht="15.75">
      <c r="A263" s="30" t="s">
        <v>64</v>
      </c>
      <c r="B263" s="33" t="s">
        <v>32</v>
      </c>
      <c r="C263" s="10" t="s">
        <v>11</v>
      </c>
      <c r="D263" s="72">
        <v>5</v>
      </c>
      <c r="E263" s="72">
        <v>10</v>
      </c>
      <c r="F263" s="55">
        <f>SUM(G263:M263)</f>
        <v>10</v>
      </c>
      <c r="G263" s="72">
        <v>10</v>
      </c>
      <c r="H263" s="72"/>
      <c r="I263" s="72"/>
      <c r="J263" s="72"/>
      <c r="K263" s="72"/>
      <c r="L263" s="72"/>
      <c r="M263" s="73"/>
    </row>
    <row r="264" spans="1:13" ht="15.75">
      <c r="A264" s="30" t="s">
        <v>64</v>
      </c>
      <c r="B264" s="9">
        <v>310</v>
      </c>
      <c r="C264" s="10" t="s">
        <v>13</v>
      </c>
      <c r="D264" s="72"/>
      <c r="E264" s="72"/>
      <c r="F264" s="55">
        <f>SUM(G264:M264)</f>
        <v>0</v>
      </c>
      <c r="G264" s="72"/>
      <c r="H264" s="72"/>
      <c r="I264" s="72"/>
      <c r="J264" s="72"/>
      <c r="K264" s="72"/>
      <c r="L264" s="72"/>
      <c r="M264" s="73"/>
    </row>
    <row r="265" spans="1:13" ht="15.75">
      <c r="A265" s="30" t="s">
        <v>64</v>
      </c>
      <c r="B265" s="33" t="s">
        <v>55</v>
      </c>
      <c r="C265" s="10" t="s">
        <v>14</v>
      </c>
      <c r="D265" s="72"/>
      <c r="E265" s="72"/>
      <c r="F265" s="55">
        <f>SUM(G265:M265)</f>
        <v>0</v>
      </c>
      <c r="G265" s="72"/>
      <c r="H265" s="72"/>
      <c r="I265" s="72"/>
      <c r="J265" s="72"/>
      <c r="K265" s="72"/>
      <c r="L265" s="72"/>
      <c r="M265" s="73"/>
    </row>
    <row r="266" spans="1:13" ht="15.75">
      <c r="A266" s="24" t="s">
        <v>29</v>
      </c>
      <c r="B266" s="13"/>
      <c r="C266" s="13"/>
      <c r="D266" s="49">
        <f>SUM(D261:D265)</f>
        <v>76</v>
      </c>
      <c r="E266" s="49">
        <f aca="true" t="shared" si="66" ref="E266:M266">SUM(E261:E265)</f>
        <v>81</v>
      </c>
      <c r="F266" s="49">
        <f t="shared" si="66"/>
        <v>46</v>
      </c>
      <c r="G266" s="49">
        <f t="shared" si="66"/>
        <v>46</v>
      </c>
      <c r="H266" s="49">
        <f t="shared" si="66"/>
        <v>0</v>
      </c>
      <c r="I266" s="49">
        <f t="shared" si="66"/>
        <v>0</v>
      </c>
      <c r="J266" s="49">
        <f t="shared" si="66"/>
        <v>0</v>
      </c>
      <c r="K266" s="49">
        <f t="shared" si="66"/>
        <v>0</v>
      </c>
      <c r="L266" s="49">
        <f t="shared" si="66"/>
        <v>0</v>
      </c>
      <c r="M266" s="50">
        <f t="shared" si="66"/>
        <v>0</v>
      </c>
    </row>
    <row r="267" spans="1:13" ht="30.75" customHeight="1" hidden="1">
      <c r="A267" s="91" t="s">
        <v>94</v>
      </c>
      <c r="B267" s="92"/>
      <c r="C267" s="92"/>
      <c r="D267" s="59"/>
      <c r="E267" s="59"/>
      <c r="F267" s="59"/>
      <c r="G267" s="59"/>
      <c r="H267" s="59"/>
      <c r="I267" s="59"/>
      <c r="J267" s="59"/>
      <c r="K267" s="59"/>
      <c r="L267" s="59"/>
      <c r="M267" s="60"/>
    </row>
    <row r="268" spans="1:13" ht="31.5" hidden="1">
      <c r="A268" s="30" t="s">
        <v>88</v>
      </c>
      <c r="B268" s="9">
        <v>231</v>
      </c>
      <c r="C268" s="17" t="s">
        <v>93</v>
      </c>
      <c r="D268" s="72"/>
      <c r="E268" s="72"/>
      <c r="F268" s="74">
        <f>SUM(G268:M268)</f>
        <v>0</v>
      </c>
      <c r="G268" s="72"/>
      <c r="H268" s="72"/>
      <c r="I268" s="72"/>
      <c r="J268" s="72"/>
      <c r="K268" s="72"/>
      <c r="L268" s="72"/>
      <c r="M268" s="73"/>
    </row>
    <row r="269" spans="1:13" ht="15.75" hidden="1">
      <c r="A269" s="24" t="s">
        <v>92</v>
      </c>
      <c r="B269" s="13"/>
      <c r="C269" s="13"/>
      <c r="D269" s="49">
        <f aca="true" t="shared" si="67" ref="D269:M269">D268</f>
        <v>0</v>
      </c>
      <c r="E269" s="49">
        <f t="shared" si="67"/>
        <v>0</v>
      </c>
      <c r="F269" s="49">
        <f t="shared" si="67"/>
        <v>0</v>
      </c>
      <c r="G269" s="49">
        <f t="shared" si="67"/>
        <v>0</v>
      </c>
      <c r="H269" s="49">
        <f t="shared" si="67"/>
        <v>0</v>
      </c>
      <c r="I269" s="49">
        <f t="shared" si="67"/>
        <v>0</v>
      </c>
      <c r="J269" s="49">
        <f t="shared" si="67"/>
        <v>0</v>
      </c>
      <c r="K269" s="49">
        <f t="shared" si="67"/>
        <v>0</v>
      </c>
      <c r="L269" s="49">
        <f t="shared" si="67"/>
        <v>0</v>
      </c>
      <c r="M269" s="50">
        <f t="shared" si="67"/>
        <v>0</v>
      </c>
    </row>
    <row r="270" spans="1:13" s="39" customFormat="1" ht="18.75">
      <c r="A270" s="36"/>
      <c r="B270" s="37"/>
      <c r="C270" s="38" t="s">
        <v>30</v>
      </c>
      <c r="D270" s="61">
        <f>SUM(D86,D103,D119,D143,D210,D217,D242,D259,D266,D269)</f>
        <v>11460.199999999999</v>
      </c>
      <c r="E270" s="61">
        <f aca="true" t="shared" si="68" ref="E270:M270">SUM(E86,E103,E119,E143,E210,E217,E242,E259,E266,E269)</f>
        <v>12786.199999999999</v>
      </c>
      <c r="F270" s="61">
        <f t="shared" si="68"/>
        <v>6596.599999999999</v>
      </c>
      <c r="G270" s="61">
        <f t="shared" si="68"/>
        <v>2680</v>
      </c>
      <c r="H270" s="61">
        <f t="shared" si="68"/>
        <v>86</v>
      </c>
      <c r="I270" s="61">
        <f t="shared" si="68"/>
        <v>1099</v>
      </c>
      <c r="J270" s="61">
        <f t="shared" si="68"/>
        <v>2518.9</v>
      </c>
      <c r="K270" s="61">
        <f t="shared" si="68"/>
        <v>90.7</v>
      </c>
      <c r="L270" s="61">
        <f t="shared" si="68"/>
        <v>84.5</v>
      </c>
      <c r="M270" s="62">
        <f t="shared" si="68"/>
        <v>37.5</v>
      </c>
    </row>
    <row r="271" spans="1:13" ht="15.75">
      <c r="A271" s="25"/>
      <c r="B271" s="9">
        <v>211</v>
      </c>
      <c r="C271" s="17" t="s">
        <v>1</v>
      </c>
      <c r="D271" s="55">
        <f>SUM(D13,D89,D122,D220)</f>
        <v>4446.5</v>
      </c>
      <c r="E271" s="55">
        <f>SUM(E13,E89,E122,E220)</f>
        <v>6217.8</v>
      </c>
      <c r="F271" s="55">
        <f aca="true" t="shared" si="69" ref="F271:M271">SUM(F13,F89,F122,F220)</f>
        <v>3203.2</v>
      </c>
      <c r="G271" s="55">
        <f t="shared" si="69"/>
        <v>800.4</v>
      </c>
      <c r="H271" s="55">
        <f t="shared" si="69"/>
        <v>86</v>
      </c>
      <c r="I271" s="55">
        <f t="shared" si="69"/>
        <v>179.8</v>
      </c>
      <c r="J271" s="55">
        <f t="shared" si="69"/>
        <v>2050</v>
      </c>
      <c r="K271" s="55">
        <f>SUM(K13,K89,K122,K220)</f>
        <v>0</v>
      </c>
      <c r="L271" s="55">
        <f t="shared" si="69"/>
        <v>59.5</v>
      </c>
      <c r="M271" s="48">
        <f t="shared" si="69"/>
        <v>27.5</v>
      </c>
    </row>
    <row r="272" spans="1:13" ht="15.75">
      <c r="A272" s="25"/>
      <c r="B272" s="9">
        <v>212</v>
      </c>
      <c r="C272" s="17" t="s">
        <v>2</v>
      </c>
      <c r="D272" s="55">
        <f>SUM(D14,D90,D221)</f>
        <v>18.5</v>
      </c>
      <c r="E272" s="55">
        <f>SUM(E14,E90,E221)</f>
        <v>12</v>
      </c>
      <c r="F272" s="55">
        <f aca="true" t="shared" si="70" ref="F272:M272">SUM(F14,F90,F221)</f>
        <v>12</v>
      </c>
      <c r="G272" s="55">
        <f t="shared" si="70"/>
        <v>12</v>
      </c>
      <c r="H272" s="55">
        <f t="shared" si="70"/>
        <v>0</v>
      </c>
      <c r="I272" s="55">
        <f t="shared" si="70"/>
        <v>0</v>
      </c>
      <c r="J272" s="55">
        <f t="shared" si="70"/>
        <v>0</v>
      </c>
      <c r="K272" s="55">
        <f>SUM(K14,K90,K221)</f>
        <v>0</v>
      </c>
      <c r="L272" s="55">
        <f t="shared" si="70"/>
        <v>0</v>
      </c>
      <c r="M272" s="48">
        <f t="shared" si="70"/>
        <v>0</v>
      </c>
    </row>
    <row r="273" spans="1:13" ht="15.75">
      <c r="A273" s="25"/>
      <c r="B273" s="9">
        <v>213</v>
      </c>
      <c r="C273" s="17" t="s">
        <v>3</v>
      </c>
      <c r="D273" s="55">
        <f>SUM(D15,D91,D123,D222)</f>
        <v>1431.1</v>
      </c>
      <c r="E273" s="55">
        <f>SUM(E15,E91,E123,E222)</f>
        <v>1844.4</v>
      </c>
      <c r="F273" s="55">
        <f aca="true" t="shared" si="71" ref="F273:M273">SUM(F15,F91,F123,F222)</f>
        <v>954.4</v>
      </c>
      <c r="G273" s="55">
        <f t="shared" si="71"/>
        <v>441.3</v>
      </c>
      <c r="H273" s="55">
        <f t="shared" si="71"/>
        <v>0</v>
      </c>
      <c r="I273" s="55">
        <f t="shared" si="71"/>
        <v>17.9</v>
      </c>
      <c r="J273" s="55">
        <f t="shared" si="71"/>
        <v>468.9</v>
      </c>
      <c r="K273" s="55">
        <f>SUM(K15,K91,K123,K222)</f>
        <v>0</v>
      </c>
      <c r="L273" s="55">
        <f t="shared" si="71"/>
        <v>18</v>
      </c>
      <c r="M273" s="48">
        <f t="shared" si="71"/>
        <v>8.3</v>
      </c>
    </row>
    <row r="274" spans="1:13" ht="15.75">
      <c r="A274" s="25"/>
      <c r="B274" s="9">
        <v>221</v>
      </c>
      <c r="C274" s="17" t="s">
        <v>5</v>
      </c>
      <c r="D274" s="55">
        <f>SUM(D17,D93,D224)</f>
        <v>25.5</v>
      </c>
      <c r="E274" s="55">
        <f>SUM(E17,E93,E224)</f>
        <v>24</v>
      </c>
      <c r="F274" s="55">
        <f aca="true" t="shared" si="72" ref="F274:M274">SUM(F17,F93,F224)</f>
        <v>28.5</v>
      </c>
      <c r="G274" s="55">
        <f t="shared" si="72"/>
        <v>25</v>
      </c>
      <c r="H274" s="55">
        <f t="shared" si="72"/>
        <v>0</v>
      </c>
      <c r="I274" s="55">
        <f t="shared" si="72"/>
        <v>0</v>
      </c>
      <c r="J274" s="55">
        <f t="shared" si="72"/>
        <v>0</v>
      </c>
      <c r="K274" s="55">
        <f>SUM(K17,K93,K224)</f>
        <v>0</v>
      </c>
      <c r="L274" s="55">
        <f t="shared" si="72"/>
        <v>3.5</v>
      </c>
      <c r="M274" s="48">
        <f t="shared" si="72"/>
        <v>0</v>
      </c>
    </row>
    <row r="275" spans="1:13" ht="15.75">
      <c r="A275" s="25"/>
      <c r="B275" s="9">
        <v>222</v>
      </c>
      <c r="C275" s="17" t="s">
        <v>6</v>
      </c>
      <c r="D275" s="55">
        <f>SUM(D18,D94,D203,D212,D225,D247,D254,D261)</f>
        <v>6.8</v>
      </c>
      <c r="E275" s="55">
        <f>SUM(E18,E94,E203,E212,E225,E247,E254,E261)</f>
        <v>22.6</v>
      </c>
      <c r="F275" s="55">
        <f aca="true" t="shared" si="73" ref="F275:M275">SUM(F18,F94,F203,F212,F225,F247,F254,F261)</f>
        <v>22</v>
      </c>
      <c r="G275" s="55">
        <f t="shared" si="73"/>
        <v>20</v>
      </c>
      <c r="H275" s="55">
        <f t="shared" si="73"/>
        <v>0</v>
      </c>
      <c r="I275" s="55">
        <f t="shared" si="73"/>
        <v>0</v>
      </c>
      <c r="J275" s="55">
        <f t="shared" si="73"/>
        <v>0</v>
      </c>
      <c r="K275" s="55">
        <f>SUM(K18,K94,K203,K212,K225,K247,K254,K261)</f>
        <v>0</v>
      </c>
      <c r="L275" s="55">
        <f t="shared" si="73"/>
        <v>2</v>
      </c>
      <c r="M275" s="48">
        <f t="shared" si="73"/>
        <v>0</v>
      </c>
    </row>
    <row r="276" spans="1:13" ht="15.75">
      <c r="A276" s="25"/>
      <c r="B276" s="9">
        <v>223</v>
      </c>
      <c r="C276" s="17" t="s">
        <v>7</v>
      </c>
      <c r="D276" s="55">
        <f>SUM(D19,D95,D186,D226)</f>
        <v>522.5999999999999</v>
      </c>
      <c r="E276" s="55">
        <f>SUM(E19,E95,E186,E226)</f>
        <v>710</v>
      </c>
      <c r="F276" s="55">
        <f aca="true" t="shared" si="74" ref="F276:M276">SUM(F19,F95,F186,F226)</f>
        <v>520.7</v>
      </c>
      <c r="G276" s="55">
        <f t="shared" si="74"/>
        <v>430</v>
      </c>
      <c r="H276" s="55">
        <f t="shared" si="74"/>
        <v>0</v>
      </c>
      <c r="I276" s="55">
        <f t="shared" si="74"/>
        <v>0</v>
      </c>
      <c r="J276" s="55">
        <f t="shared" si="74"/>
        <v>0</v>
      </c>
      <c r="K276" s="55">
        <f>SUM(K19,K95,K186,K226)</f>
        <v>90.7</v>
      </c>
      <c r="L276" s="55">
        <f t="shared" si="74"/>
        <v>0</v>
      </c>
      <c r="M276" s="48">
        <f t="shared" si="74"/>
        <v>0</v>
      </c>
    </row>
    <row r="277" spans="1:13" ht="15.75">
      <c r="A277" s="25"/>
      <c r="B277" s="9">
        <v>224</v>
      </c>
      <c r="C277" s="17" t="s">
        <v>8</v>
      </c>
      <c r="D277" s="55">
        <f>SUM(D20,D96,D227,D126)</f>
        <v>0</v>
      </c>
      <c r="E277" s="55">
        <f>SUM(E20,E96,E227,E126)</f>
        <v>0</v>
      </c>
      <c r="F277" s="55">
        <f aca="true" t="shared" si="75" ref="F277:M277">SUM(F20,F96,F227,F126)</f>
        <v>0</v>
      </c>
      <c r="G277" s="55">
        <f t="shared" si="75"/>
        <v>0</v>
      </c>
      <c r="H277" s="55">
        <f t="shared" si="75"/>
        <v>0</v>
      </c>
      <c r="I277" s="55">
        <f t="shared" si="75"/>
        <v>0</v>
      </c>
      <c r="J277" s="55">
        <f t="shared" si="75"/>
        <v>0</v>
      </c>
      <c r="K277" s="55">
        <f>SUM(K20,K96,K227,K126)</f>
        <v>0</v>
      </c>
      <c r="L277" s="55">
        <f t="shared" si="75"/>
        <v>0</v>
      </c>
      <c r="M277" s="48">
        <f t="shared" si="75"/>
        <v>0</v>
      </c>
    </row>
    <row r="278" spans="1:13" ht="15.75">
      <c r="A278" s="25"/>
      <c r="B278" s="9">
        <v>225</v>
      </c>
      <c r="C278" s="17" t="s">
        <v>9</v>
      </c>
      <c r="D278" s="55">
        <f>SUM(D21,D97,D107,D114,D146,D164,D168,D169,D176,D180,D187,D191,D195,D199,D204,D228,D128,D153,D154,D130,D229,D230,D129,)</f>
        <v>1048.5</v>
      </c>
      <c r="E278" s="55">
        <f>SUM(E21,E97,E107,E114,E146,E164,E168,E169,E176,E180,E187,E191,E195,E199,E204,E228,E128,E153,E154,E130,E229,E230,E129,)</f>
        <v>460</v>
      </c>
      <c r="F278" s="55">
        <f aca="true" t="shared" si="76" ref="F278:M278">SUM(F21,F97,F107,F114,F146,F164,F168,F169,F176,F180,F187,F191,F195,F199,F204,F228,F128,F153,F154,F130,F229,F230,F129,)</f>
        <v>305.3</v>
      </c>
      <c r="G278" s="55">
        <f t="shared" si="76"/>
        <v>305.3</v>
      </c>
      <c r="H278" s="55">
        <f t="shared" si="76"/>
        <v>0</v>
      </c>
      <c r="I278" s="55">
        <f t="shared" si="76"/>
        <v>0</v>
      </c>
      <c r="J278" s="55">
        <f t="shared" si="76"/>
        <v>0</v>
      </c>
      <c r="K278" s="55">
        <f>SUM(K21,K97,K107,K114,K146,K164,K168,K169,K176,K180,K187,K191,K195,K199,K204,K228,K128,K153,K154,K130,K229,K230,K129,)</f>
        <v>0</v>
      </c>
      <c r="L278" s="55">
        <f t="shared" si="76"/>
        <v>0</v>
      </c>
      <c r="M278" s="48">
        <f t="shared" si="76"/>
        <v>0</v>
      </c>
    </row>
    <row r="279" spans="1:13" ht="15.75">
      <c r="A279" s="25"/>
      <c r="B279" s="9">
        <v>226</v>
      </c>
      <c r="C279" s="17" t="s">
        <v>10</v>
      </c>
      <c r="D279" s="55">
        <f>SUM(D22,D98,D108,D115,D140,D141,D147,D165,D170,D171,D177,D181,D188,D192,D196,D200,D205,D213,D231,D248,D255,D262,D131,D206,D233,D232,D155,D132)</f>
        <v>235.6</v>
      </c>
      <c r="E279" s="55">
        <f>SUM(E22,E98,E108,E115,E140,E141,E147,E165,E170,E171,E177,E181,E188,E192,E196,E200,E205,E213,E231,E248,E255,E262,E131,E206,E233,E232,E155,E132)</f>
        <v>998</v>
      </c>
      <c r="F279" s="55">
        <f aca="true" t="shared" si="77" ref="F279:M279">SUM(F22,F98,F108,F115,F140,F141,F147,F165,F170,F171,F177,F181,F188,F192,F196,F200,F205,F213,F231,F248,F255,F262,F131,F206,F233,F232,F155,F132)</f>
        <v>381</v>
      </c>
      <c r="G279" s="55">
        <f t="shared" si="77"/>
        <v>381</v>
      </c>
      <c r="H279" s="55">
        <f t="shared" si="77"/>
        <v>0</v>
      </c>
      <c r="I279" s="55">
        <f t="shared" si="77"/>
        <v>0</v>
      </c>
      <c r="J279" s="55">
        <f t="shared" si="77"/>
        <v>0</v>
      </c>
      <c r="K279" s="55">
        <f>SUM(K22,K98,K108,K115,K140,K141,K147,K165,K170,K171,K177,K181,K188,K192,K196,K200,K205,K213,K231,K248,K255,K262,K131,K206,K233,K232,K155,K132)</f>
        <v>0</v>
      </c>
      <c r="L279" s="55">
        <f t="shared" si="77"/>
        <v>0</v>
      </c>
      <c r="M279" s="48">
        <f t="shared" si="77"/>
        <v>0</v>
      </c>
    </row>
    <row r="280" spans="1:13" ht="31.5" hidden="1">
      <c r="A280" s="25"/>
      <c r="B280" s="9">
        <v>231</v>
      </c>
      <c r="C280" s="17" t="s">
        <v>93</v>
      </c>
      <c r="D280" s="55">
        <f>D268</f>
        <v>0</v>
      </c>
      <c r="E280" s="55">
        <f>E268</f>
        <v>0</v>
      </c>
      <c r="F280" s="55">
        <f aca="true" t="shared" si="78" ref="F280:M280">F268</f>
        <v>0</v>
      </c>
      <c r="G280" s="55">
        <f t="shared" si="78"/>
        <v>0</v>
      </c>
      <c r="H280" s="55">
        <f t="shared" si="78"/>
        <v>0</v>
      </c>
      <c r="I280" s="55">
        <f t="shared" si="78"/>
        <v>0</v>
      </c>
      <c r="J280" s="55">
        <f t="shared" si="78"/>
        <v>0</v>
      </c>
      <c r="K280" s="55">
        <f>K268</f>
        <v>0</v>
      </c>
      <c r="L280" s="55">
        <f t="shared" si="78"/>
        <v>0</v>
      </c>
      <c r="M280" s="48">
        <f t="shared" si="78"/>
        <v>0</v>
      </c>
    </row>
    <row r="281" spans="1:13" ht="31.5" hidden="1">
      <c r="A281" s="25"/>
      <c r="B281" s="9">
        <v>241</v>
      </c>
      <c r="C281" s="17" t="s">
        <v>57</v>
      </c>
      <c r="D281" s="55">
        <f>SUM(D148)</f>
        <v>0</v>
      </c>
      <c r="E281" s="55">
        <f>SUM(E148)</f>
        <v>0</v>
      </c>
      <c r="F281" s="55">
        <f aca="true" t="shared" si="79" ref="F281:M281">SUM(F148)</f>
        <v>0</v>
      </c>
      <c r="G281" s="55">
        <f t="shared" si="79"/>
        <v>0</v>
      </c>
      <c r="H281" s="55">
        <f t="shared" si="79"/>
        <v>0</v>
      </c>
      <c r="I281" s="55">
        <f t="shared" si="79"/>
        <v>0</v>
      </c>
      <c r="J281" s="55">
        <f t="shared" si="79"/>
        <v>0</v>
      </c>
      <c r="K281" s="55">
        <f>SUM(K148)</f>
        <v>0</v>
      </c>
      <c r="L281" s="55">
        <f t="shared" si="79"/>
        <v>0</v>
      </c>
      <c r="M281" s="48">
        <f t="shared" si="79"/>
        <v>0</v>
      </c>
    </row>
    <row r="282" spans="1:13" ht="31.5" hidden="1">
      <c r="A282" s="25"/>
      <c r="B282" s="9">
        <v>242</v>
      </c>
      <c r="C282" s="17" t="s">
        <v>58</v>
      </c>
      <c r="D282" s="55">
        <f>SUM(D149,D184)</f>
        <v>0</v>
      </c>
      <c r="E282" s="55">
        <f>SUM(E149,E184)</f>
        <v>0</v>
      </c>
      <c r="F282" s="55">
        <f aca="true" t="shared" si="80" ref="F282:M282">SUM(F149,F184)</f>
        <v>0</v>
      </c>
      <c r="G282" s="55">
        <f t="shared" si="80"/>
        <v>0</v>
      </c>
      <c r="H282" s="55">
        <f t="shared" si="80"/>
        <v>0</v>
      </c>
      <c r="I282" s="55">
        <f t="shared" si="80"/>
        <v>0</v>
      </c>
      <c r="J282" s="55">
        <f t="shared" si="80"/>
        <v>0</v>
      </c>
      <c r="K282" s="55">
        <f>SUM(K149,K184)</f>
        <v>0</v>
      </c>
      <c r="L282" s="55">
        <f t="shared" si="80"/>
        <v>0</v>
      </c>
      <c r="M282" s="48">
        <f t="shared" si="80"/>
        <v>0</v>
      </c>
    </row>
    <row r="283" spans="1:13" ht="15.75">
      <c r="A283" s="25"/>
      <c r="B283" s="9">
        <v>251</v>
      </c>
      <c r="C283" s="17" t="s">
        <v>33</v>
      </c>
      <c r="D283" s="55">
        <f>SUM(D23,D142)</f>
        <v>1755.6</v>
      </c>
      <c r="E283" s="55">
        <f>SUM(E23,E142)</f>
        <v>901.3</v>
      </c>
      <c r="F283" s="55">
        <f aca="true" t="shared" si="81" ref="F283:M283">SUM(F23,F142)</f>
        <v>901.3</v>
      </c>
      <c r="G283" s="55">
        <f t="shared" si="81"/>
        <v>0</v>
      </c>
      <c r="H283" s="55">
        <f t="shared" si="81"/>
        <v>0</v>
      </c>
      <c r="I283" s="55">
        <f t="shared" si="81"/>
        <v>901.3</v>
      </c>
      <c r="J283" s="55">
        <f t="shared" si="81"/>
        <v>0</v>
      </c>
      <c r="K283" s="55">
        <f>SUM(K23,K142)</f>
        <v>0</v>
      </c>
      <c r="L283" s="55">
        <f t="shared" si="81"/>
        <v>0</v>
      </c>
      <c r="M283" s="48">
        <f t="shared" si="81"/>
        <v>0</v>
      </c>
    </row>
    <row r="284" spans="1:13" ht="31.5">
      <c r="A284" s="25"/>
      <c r="B284" s="9">
        <v>263</v>
      </c>
      <c r="C284" s="17" t="s">
        <v>87</v>
      </c>
      <c r="D284" s="55">
        <f>SUM(D249,D245)</f>
        <v>86.4</v>
      </c>
      <c r="E284" s="55">
        <f aca="true" t="shared" si="82" ref="E284:M284">SUM(E249,E245)</f>
        <v>86.4</v>
      </c>
      <c r="F284" s="55">
        <f t="shared" si="82"/>
        <v>80</v>
      </c>
      <c r="G284" s="55">
        <f t="shared" si="82"/>
        <v>80</v>
      </c>
      <c r="H284" s="55">
        <f t="shared" si="82"/>
        <v>0</v>
      </c>
      <c r="I284" s="55">
        <f t="shared" si="82"/>
        <v>0</v>
      </c>
      <c r="J284" s="55">
        <f t="shared" si="82"/>
        <v>0</v>
      </c>
      <c r="K284" s="55">
        <f t="shared" si="82"/>
        <v>0</v>
      </c>
      <c r="L284" s="55">
        <f t="shared" si="82"/>
        <v>0</v>
      </c>
      <c r="M284" s="48">
        <f t="shared" si="82"/>
        <v>0</v>
      </c>
    </row>
    <row r="285" spans="1:13" ht="15.75">
      <c r="A285" s="25"/>
      <c r="B285" s="9">
        <v>290</v>
      </c>
      <c r="C285" s="17" t="s">
        <v>11</v>
      </c>
      <c r="D285" s="55">
        <f>SUM(D24,D99,D150,D207,D214,D234,D250,D256,D263,D157,D158,D133,D134)</f>
        <v>255.8</v>
      </c>
      <c r="E285" s="55">
        <f>SUM(E24,E99,E150,E207,E214,E234,E250,E256,E263,E157,E158,E133,E134)</f>
        <v>183</v>
      </c>
      <c r="F285" s="55">
        <f aca="true" t="shared" si="83" ref="F285:M285">SUM(F24,F99,F150,F207,F214,F234,F250,F256,F263,F157,F158,F133,F134)</f>
        <v>83</v>
      </c>
      <c r="G285" s="55">
        <f t="shared" si="83"/>
        <v>83</v>
      </c>
      <c r="H285" s="55">
        <f t="shared" si="83"/>
        <v>0</v>
      </c>
      <c r="I285" s="55">
        <f t="shared" si="83"/>
        <v>0</v>
      </c>
      <c r="J285" s="55">
        <f t="shared" si="83"/>
        <v>0</v>
      </c>
      <c r="K285" s="55">
        <f>SUM(K24,K99,K150,K207,K214,K234,K250,K256,K263,K157,K158,K133,K134)</f>
        <v>0</v>
      </c>
      <c r="L285" s="55">
        <f t="shared" si="83"/>
        <v>0</v>
      </c>
      <c r="M285" s="48">
        <f t="shared" si="83"/>
        <v>0</v>
      </c>
    </row>
    <row r="286" spans="1:13" ht="15.75">
      <c r="A286" s="25"/>
      <c r="B286" s="9">
        <v>310</v>
      </c>
      <c r="C286" s="17" t="s">
        <v>13</v>
      </c>
      <c r="D286" s="55">
        <f>SUM(D26,D101,D110,D117,D151,D166,D172,D173,D178,D182,D189,D193,D197,D201,D208,D215,D236,D251,D257,D264,D237,D238,D159,D160,D136,D135)</f>
        <v>1022</v>
      </c>
      <c r="E286" s="55">
        <f>SUM(E26,E101,E110,E117,E151,E166,E172,E173,E178,E182,E189,E193,E197,E201,E208,E215,E236,E251,E257,E264,E237,E238,E159,E160,E136,E135)</f>
        <v>1010</v>
      </c>
      <c r="F286" s="55">
        <f aca="true" t="shared" si="84" ref="F286:M286">SUM(F26,F101,F110,F117,F151,F166,F172,F173,F178,F182,F189,F193,F197,F201,F208,F215,F236,F251,F257,F264,F237,F238,F159,F160,F136,F135)</f>
        <v>0</v>
      </c>
      <c r="G286" s="55">
        <f t="shared" si="84"/>
        <v>0</v>
      </c>
      <c r="H286" s="55">
        <f t="shared" si="84"/>
        <v>0</v>
      </c>
      <c r="I286" s="55">
        <f t="shared" si="84"/>
        <v>0</v>
      </c>
      <c r="J286" s="55">
        <f t="shared" si="84"/>
        <v>0</v>
      </c>
      <c r="K286" s="55">
        <f>SUM(K26,K101,K110,K117,K151,K166,K172,K173,K178,K182,K189,K193,K197,K201,K208,K215,K236,K251,K257,K264,K237,K238,K159,K160,K136,K135)</f>
        <v>0</v>
      </c>
      <c r="L286" s="55">
        <f t="shared" si="84"/>
        <v>0</v>
      </c>
      <c r="M286" s="48">
        <f t="shared" si="84"/>
        <v>0</v>
      </c>
    </row>
    <row r="287" spans="1:13" ht="15.75">
      <c r="A287" s="25"/>
      <c r="B287" s="9">
        <v>340</v>
      </c>
      <c r="C287" s="17" t="s">
        <v>14</v>
      </c>
      <c r="D287" s="55">
        <f>SUM(D27,D102,D111,D118,D124,D152,D167,D175,D174,D179,D183,D190,D194,D198,D202,D209,D216,D239,D252,D258,D265,D240,D241,D161,D162,D137,D138)</f>
        <v>605.3</v>
      </c>
      <c r="E287" s="55">
        <f>SUM(E27,E102,E111,E118,E124,E152,E167,E175,E174,E179,E183,E190,E194,E198,E202,E209,E216,E239,E252,E258,E265,E240,E241,E161,E162,E137,E138)</f>
        <v>316.7</v>
      </c>
      <c r="F287" s="55">
        <f aca="true" t="shared" si="85" ref="F287:M287">SUM(F27,F102,F111,F118,F124,F152,F167,F175,F174,F179,F183,F190,F194,F198,F202,F209,F216,F239,F252,F258,F265,F240,F241,F161,F162,F137,F138)</f>
        <v>105.2</v>
      </c>
      <c r="G287" s="55">
        <f t="shared" si="85"/>
        <v>102</v>
      </c>
      <c r="H287" s="55">
        <f t="shared" si="85"/>
        <v>0</v>
      </c>
      <c r="I287" s="55">
        <f t="shared" si="85"/>
        <v>0</v>
      </c>
      <c r="J287" s="55">
        <f t="shared" si="85"/>
        <v>0</v>
      </c>
      <c r="K287" s="55">
        <f>SUM(K27,K102,K111,K118,K124,K152,K167,K175,K174,K179,K183,K190,K194,K198,K202,K209,K216,K239,K252,K258,K265,K240,K241,K161,K162,K137,K138)</f>
        <v>0</v>
      </c>
      <c r="L287" s="55">
        <f t="shared" si="85"/>
        <v>1.5</v>
      </c>
      <c r="M287" s="48">
        <f t="shared" si="85"/>
        <v>1.7</v>
      </c>
    </row>
    <row r="288" spans="1:13" s="39" customFormat="1" ht="19.5" thickBot="1">
      <c r="A288" s="40"/>
      <c r="B288" s="41"/>
      <c r="C288" s="42" t="s">
        <v>30</v>
      </c>
      <c r="D288" s="63">
        <f aca="true" t="shared" si="86" ref="D288:M288">SUM(D271:D287)</f>
        <v>11460.199999999999</v>
      </c>
      <c r="E288" s="63">
        <f t="shared" si="86"/>
        <v>12786.2</v>
      </c>
      <c r="F288" s="63">
        <f t="shared" si="86"/>
        <v>6596.599999999999</v>
      </c>
      <c r="G288" s="63">
        <f t="shared" si="86"/>
        <v>2680</v>
      </c>
      <c r="H288" s="63">
        <f t="shared" si="86"/>
        <v>86</v>
      </c>
      <c r="I288" s="63">
        <f t="shared" si="86"/>
        <v>1099</v>
      </c>
      <c r="J288" s="63">
        <f t="shared" si="86"/>
        <v>2518.9</v>
      </c>
      <c r="K288" s="63">
        <f t="shared" si="86"/>
        <v>90.7</v>
      </c>
      <c r="L288" s="63">
        <f t="shared" si="86"/>
        <v>84.5</v>
      </c>
      <c r="M288" s="64">
        <f t="shared" si="86"/>
        <v>37.5</v>
      </c>
    </row>
    <row r="290" spans="1:13" s="75" customFormat="1" ht="18.75" hidden="1">
      <c r="A290" s="82" t="s">
        <v>114</v>
      </c>
      <c r="B290" s="82"/>
      <c r="C290" s="82"/>
      <c r="D290" s="82"/>
      <c r="E290" s="82"/>
      <c r="F290" s="82"/>
      <c r="G290" s="75">
        <f aca="true" t="shared" si="87" ref="G290:M290">G8-G288</f>
        <v>0</v>
      </c>
      <c r="H290" s="75">
        <f t="shared" si="87"/>
        <v>0</v>
      </c>
      <c r="I290" s="75">
        <f t="shared" si="87"/>
        <v>0</v>
      </c>
      <c r="J290" s="75">
        <f t="shared" si="87"/>
        <v>0</v>
      </c>
      <c r="K290" s="75">
        <f t="shared" si="87"/>
        <v>0</v>
      </c>
      <c r="L290" s="75">
        <f t="shared" si="87"/>
        <v>0</v>
      </c>
      <c r="M290" s="75">
        <f t="shared" si="87"/>
        <v>0</v>
      </c>
    </row>
    <row r="291" ht="12.75" hidden="1"/>
    <row r="292" ht="12.75">
      <c r="D292" s="80"/>
    </row>
  </sheetData>
  <sheetProtection formatRows="0"/>
  <mergeCells count="32">
    <mergeCell ref="I1:M1"/>
    <mergeCell ref="I2:M2"/>
    <mergeCell ref="I3:M3"/>
    <mergeCell ref="I4:M4"/>
    <mergeCell ref="B125:C125"/>
    <mergeCell ref="B127:C127"/>
    <mergeCell ref="B105:C105"/>
    <mergeCell ref="B112:C112"/>
    <mergeCell ref="A10:C10"/>
    <mergeCell ref="A86:C86"/>
    <mergeCell ref="A104:C104"/>
    <mergeCell ref="A103:C103"/>
    <mergeCell ref="A218:C218"/>
    <mergeCell ref="A242:C242"/>
    <mergeCell ref="A259:C259"/>
    <mergeCell ref="A210:C210"/>
    <mergeCell ref="A120:C120"/>
    <mergeCell ref="A119:C119"/>
    <mergeCell ref="B121:C121"/>
    <mergeCell ref="B139:C139"/>
    <mergeCell ref="B163:C163"/>
    <mergeCell ref="A143:C143"/>
    <mergeCell ref="B244:C244"/>
    <mergeCell ref="A290:F290"/>
    <mergeCell ref="A217:C217"/>
    <mergeCell ref="B145:C145"/>
    <mergeCell ref="B185:C185"/>
    <mergeCell ref="A6:M6"/>
    <mergeCell ref="A8:F8"/>
    <mergeCell ref="A267:C267"/>
    <mergeCell ref="B246:C246"/>
    <mergeCell ref="B253:C253"/>
  </mergeCells>
  <printOptions/>
  <pageMargins left="0.3937007874015748" right="0.3937007874015748" top="0.3937007874015748" bottom="0.3937007874015748" header="0" footer="0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3"/>
  <sheetViews>
    <sheetView zoomScale="75" zoomScaleNormal="75" zoomScalePageLayoutView="0" workbookViewId="0" topLeftCell="A1">
      <selection activeCell="O25" sqref="O25"/>
    </sheetView>
  </sheetViews>
  <sheetFormatPr defaultColWidth="9.00390625" defaultRowHeight="12.75"/>
  <cols>
    <col min="1" max="1" width="8.875" style="1" customWidth="1"/>
    <col min="2" max="2" width="9.625" style="1" customWidth="1"/>
    <col min="3" max="3" width="50.75390625" style="1" customWidth="1"/>
    <col min="4" max="4" width="13.875" style="1" customWidth="1"/>
    <col min="5" max="5" width="12.75390625" style="1" customWidth="1"/>
    <col min="6" max="6" width="13.75390625" style="1" customWidth="1"/>
    <col min="7" max="7" width="13.375" style="1" customWidth="1"/>
    <col min="8" max="8" width="12.875" style="1" customWidth="1"/>
    <col min="9" max="9" width="14.375" style="1" customWidth="1"/>
    <col min="10" max="10" width="14.00390625" style="1" customWidth="1"/>
    <col min="11" max="11" width="12.75390625" style="1" customWidth="1"/>
    <col min="12" max="16384" width="9.125" style="1" customWidth="1"/>
  </cols>
  <sheetData>
    <row r="1" spans="7:11" ht="12.75">
      <c r="G1" s="100" t="s">
        <v>127</v>
      </c>
      <c r="H1" s="101"/>
      <c r="I1" s="101"/>
      <c r="J1" s="101"/>
      <c r="K1" s="101"/>
    </row>
    <row r="2" spans="7:11" ht="12.75">
      <c r="G2" s="100" t="s">
        <v>126</v>
      </c>
      <c r="H2" s="101"/>
      <c r="I2" s="101"/>
      <c r="J2" s="101"/>
      <c r="K2" s="101"/>
    </row>
    <row r="3" spans="7:11" ht="12.75">
      <c r="G3" s="100" t="s">
        <v>124</v>
      </c>
      <c r="H3" s="101"/>
      <c r="I3" s="101"/>
      <c r="J3" s="101"/>
      <c r="K3" s="101"/>
    </row>
    <row r="4" spans="7:11" ht="12.75">
      <c r="G4" s="100" t="s">
        <v>133</v>
      </c>
      <c r="H4" s="101"/>
      <c r="I4" s="101"/>
      <c r="J4" s="101"/>
      <c r="K4" s="101"/>
    </row>
    <row r="6" spans="1:10" ht="15.75">
      <c r="A6" s="2"/>
      <c r="B6" s="3"/>
      <c r="C6" s="2"/>
      <c r="D6" s="2"/>
      <c r="E6" s="47"/>
      <c r="F6" s="46"/>
      <c r="G6" s="46"/>
      <c r="H6" s="46"/>
      <c r="I6" s="46"/>
      <c r="J6" s="46"/>
    </row>
    <row r="7" spans="1:12" s="2" customFormat="1" ht="39.75" customHeight="1">
      <c r="A7" s="87" t="s">
        <v>118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57"/>
    </row>
    <row r="8" spans="1:11" s="2" customFormat="1" ht="15.75">
      <c r="A8" s="56"/>
      <c r="B8" s="56"/>
      <c r="C8" s="56"/>
      <c r="D8" s="56"/>
      <c r="E8" s="56"/>
      <c r="F8" s="56"/>
      <c r="G8" s="56"/>
      <c r="H8" s="56"/>
      <c r="I8" s="56"/>
      <c r="J8" s="57"/>
      <c r="K8" s="57"/>
    </row>
    <row r="9" spans="1:11" s="77" customFormat="1" ht="18.75" hidden="1">
      <c r="A9" s="89" t="s">
        <v>113</v>
      </c>
      <c r="B9" s="89"/>
      <c r="C9" s="89"/>
      <c r="D9" s="90"/>
      <c r="E9" s="90"/>
      <c r="F9" s="78">
        <v>2745</v>
      </c>
      <c r="G9" s="76">
        <v>69</v>
      </c>
      <c r="H9" s="76">
        <v>734</v>
      </c>
      <c r="I9" s="76">
        <v>2349.2</v>
      </c>
      <c r="J9" s="79">
        <v>88</v>
      </c>
      <c r="K9" s="79">
        <v>37.5</v>
      </c>
    </row>
    <row r="10" spans="1:11" s="2" customFormat="1" ht="16.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  <c r="K10" s="57"/>
    </row>
    <row r="11" spans="1:11" ht="81" customHeight="1">
      <c r="A11" s="96" t="s">
        <v>23</v>
      </c>
      <c r="B11" s="97"/>
      <c r="C11" s="97"/>
      <c r="D11" s="28" t="s">
        <v>104</v>
      </c>
      <c r="E11" s="43" t="s">
        <v>115</v>
      </c>
      <c r="F11" s="28" t="s">
        <v>106</v>
      </c>
      <c r="G11" s="28" t="s">
        <v>107</v>
      </c>
      <c r="H11" s="28" t="s">
        <v>108</v>
      </c>
      <c r="I11" s="28" t="s">
        <v>112</v>
      </c>
      <c r="J11" s="28" t="s">
        <v>109</v>
      </c>
      <c r="K11" s="29" t="s">
        <v>120</v>
      </c>
    </row>
    <row r="12" spans="1:11" ht="15.75">
      <c r="A12" s="18" t="s">
        <v>46</v>
      </c>
      <c r="B12" s="5"/>
      <c r="C12" s="4"/>
      <c r="D12" s="51"/>
      <c r="E12" s="51"/>
      <c r="F12" s="51"/>
      <c r="G12" s="51"/>
      <c r="H12" s="51"/>
      <c r="I12" s="51"/>
      <c r="J12" s="51"/>
      <c r="K12" s="52"/>
    </row>
    <row r="13" spans="1:11" ht="31.5">
      <c r="A13" s="19" t="s">
        <v>0</v>
      </c>
      <c r="B13" s="7">
        <v>210</v>
      </c>
      <c r="C13" s="27" t="s">
        <v>26</v>
      </c>
      <c r="D13" s="53">
        <f aca="true" t="shared" si="0" ref="D13:K13">SUM(D14:D16)</f>
        <v>4722.5</v>
      </c>
      <c r="E13" s="53">
        <f t="shared" si="0"/>
        <v>3900.2</v>
      </c>
      <c r="F13" s="53">
        <f t="shared" si="0"/>
        <v>1225.2</v>
      </c>
      <c r="G13" s="53">
        <f t="shared" si="0"/>
        <v>69</v>
      </c>
      <c r="H13" s="53">
        <f t="shared" si="0"/>
        <v>256.8</v>
      </c>
      <c r="I13" s="53">
        <f t="shared" si="0"/>
        <v>2349.2</v>
      </c>
      <c r="J13" s="53">
        <f t="shared" si="0"/>
        <v>0</v>
      </c>
      <c r="K13" s="54">
        <f t="shared" si="0"/>
        <v>0</v>
      </c>
    </row>
    <row r="14" spans="1:11" ht="15.75">
      <c r="A14" s="20" t="s">
        <v>0</v>
      </c>
      <c r="B14" s="9">
        <v>211</v>
      </c>
      <c r="C14" s="10" t="s">
        <v>1</v>
      </c>
      <c r="D14" s="55">
        <f aca="true" t="shared" si="1" ref="D14:K14">SUM(D31,D47,D63)</f>
        <v>3618.3</v>
      </c>
      <c r="E14" s="55">
        <f t="shared" si="1"/>
        <v>2994</v>
      </c>
      <c r="F14" s="55">
        <f t="shared" si="1"/>
        <v>905</v>
      </c>
      <c r="G14" s="55">
        <f t="shared" si="1"/>
        <v>69</v>
      </c>
      <c r="H14" s="55">
        <f t="shared" si="1"/>
        <v>120</v>
      </c>
      <c r="I14" s="55">
        <f t="shared" si="1"/>
        <v>1900</v>
      </c>
      <c r="J14" s="55">
        <f t="shared" si="1"/>
        <v>0</v>
      </c>
      <c r="K14" s="48">
        <f t="shared" si="1"/>
        <v>0</v>
      </c>
    </row>
    <row r="15" spans="1:11" ht="15.75">
      <c r="A15" s="20" t="s">
        <v>0</v>
      </c>
      <c r="B15" s="9">
        <v>212</v>
      </c>
      <c r="C15" s="10" t="s">
        <v>2</v>
      </c>
      <c r="D15" s="55">
        <f aca="true" t="shared" si="2" ref="D15:K15">SUM(D32,D48,D64)</f>
        <v>12</v>
      </c>
      <c r="E15" s="55">
        <f t="shared" si="2"/>
        <v>2</v>
      </c>
      <c r="F15" s="55">
        <f t="shared" si="2"/>
        <v>2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48">
        <f t="shared" si="2"/>
        <v>0</v>
      </c>
    </row>
    <row r="16" spans="1:11" ht="15.75">
      <c r="A16" s="20" t="s">
        <v>0</v>
      </c>
      <c r="B16" s="9">
        <v>213</v>
      </c>
      <c r="C16" s="10" t="s">
        <v>3</v>
      </c>
      <c r="D16" s="55">
        <f aca="true" t="shared" si="3" ref="D16:K16">SUM(D33,D49,D65,)</f>
        <v>1092.2</v>
      </c>
      <c r="E16" s="55">
        <f t="shared" si="3"/>
        <v>904.2</v>
      </c>
      <c r="F16" s="55">
        <f t="shared" si="3"/>
        <v>318.2</v>
      </c>
      <c r="G16" s="55">
        <f t="shared" si="3"/>
        <v>0</v>
      </c>
      <c r="H16" s="55">
        <f t="shared" si="3"/>
        <v>136.8</v>
      </c>
      <c r="I16" s="55">
        <f t="shared" si="3"/>
        <v>449.2</v>
      </c>
      <c r="J16" s="55">
        <f t="shared" si="3"/>
        <v>0</v>
      </c>
      <c r="K16" s="48">
        <f t="shared" si="3"/>
        <v>0</v>
      </c>
    </row>
    <row r="17" spans="1:11" ht="15.75">
      <c r="A17" s="19" t="s">
        <v>0</v>
      </c>
      <c r="B17" s="7">
        <v>220</v>
      </c>
      <c r="C17" s="8" t="s">
        <v>4</v>
      </c>
      <c r="D17" s="53">
        <f aca="true" t="shared" si="4" ref="D17:K17">SUM(D18:D23)</f>
        <v>475</v>
      </c>
      <c r="E17" s="53">
        <f t="shared" si="4"/>
        <v>320</v>
      </c>
      <c r="F17" s="53">
        <f t="shared" si="4"/>
        <v>320</v>
      </c>
      <c r="G17" s="53">
        <f t="shared" si="4"/>
        <v>0</v>
      </c>
      <c r="H17" s="53">
        <f t="shared" si="4"/>
        <v>0</v>
      </c>
      <c r="I17" s="53">
        <f t="shared" si="4"/>
        <v>0</v>
      </c>
      <c r="J17" s="53">
        <f t="shared" si="4"/>
        <v>0</v>
      </c>
      <c r="K17" s="54">
        <f t="shared" si="4"/>
        <v>0</v>
      </c>
    </row>
    <row r="18" spans="1:11" ht="15.75">
      <c r="A18" s="20" t="s">
        <v>0</v>
      </c>
      <c r="B18" s="9">
        <v>221</v>
      </c>
      <c r="C18" s="10" t="s">
        <v>5</v>
      </c>
      <c r="D18" s="55">
        <f aca="true" t="shared" si="5" ref="D18:K18">SUM(D35,D51,D67)</f>
        <v>25</v>
      </c>
      <c r="E18" s="55">
        <f t="shared" si="5"/>
        <v>20</v>
      </c>
      <c r="F18" s="55">
        <f t="shared" si="5"/>
        <v>20</v>
      </c>
      <c r="G18" s="55">
        <f t="shared" si="5"/>
        <v>0</v>
      </c>
      <c r="H18" s="55">
        <f t="shared" si="5"/>
        <v>0</v>
      </c>
      <c r="I18" s="55">
        <f t="shared" si="5"/>
        <v>0</v>
      </c>
      <c r="J18" s="55">
        <f t="shared" si="5"/>
        <v>0</v>
      </c>
      <c r="K18" s="48">
        <f t="shared" si="5"/>
        <v>0</v>
      </c>
    </row>
    <row r="19" spans="1:11" ht="15.75">
      <c r="A19" s="20" t="s">
        <v>0</v>
      </c>
      <c r="B19" s="9">
        <v>222</v>
      </c>
      <c r="C19" s="10" t="s">
        <v>6</v>
      </c>
      <c r="D19" s="55">
        <f aca="true" t="shared" si="6" ref="D19:K19">SUM(D36,D52,D68)</f>
        <v>20</v>
      </c>
      <c r="E19" s="55">
        <f t="shared" si="6"/>
        <v>20</v>
      </c>
      <c r="F19" s="55">
        <f t="shared" si="6"/>
        <v>20</v>
      </c>
      <c r="G19" s="55">
        <f t="shared" si="6"/>
        <v>0</v>
      </c>
      <c r="H19" s="55">
        <f t="shared" si="6"/>
        <v>0</v>
      </c>
      <c r="I19" s="55">
        <f t="shared" si="6"/>
        <v>0</v>
      </c>
      <c r="J19" s="55">
        <f t="shared" si="6"/>
        <v>0</v>
      </c>
      <c r="K19" s="48">
        <f t="shared" si="6"/>
        <v>0</v>
      </c>
    </row>
    <row r="20" spans="1:11" ht="15.75">
      <c r="A20" s="20" t="s">
        <v>0</v>
      </c>
      <c r="B20" s="9">
        <v>223</v>
      </c>
      <c r="C20" s="10" t="s">
        <v>7</v>
      </c>
      <c r="D20" s="55">
        <f aca="true" t="shared" si="7" ref="D20:K20">SUM(D37,D53,D69)</f>
        <v>180</v>
      </c>
      <c r="E20" s="55">
        <f t="shared" si="7"/>
        <v>100</v>
      </c>
      <c r="F20" s="55">
        <f t="shared" si="7"/>
        <v>100</v>
      </c>
      <c r="G20" s="55">
        <f t="shared" si="7"/>
        <v>0</v>
      </c>
      <c r="H20" s="55">
        <f t="shared" si="7"/>
        <v>0</v>
      </c>
      <c r="I20" s="55">
        <f t="shared" si="7"/>
        <v>0</v>
      </c>
      <c r="J20" s="55">
        <f t="shared" si="7"/>
        <v>0</v>
      </c>
      <c r="K20" s="48">
        <f t="shared" si="7"/>
        <v>0</v>
      </c>
    </row>
    <row r="21" spans="1:11" ht="15.75">
      <c r="A21" s="20" t="s">
        <v>0</v>
      </c>
      <c r="B21" s="9">
        <v>224</v>
      </c>
      <c r="C21" s="10" t="s">
        <v>8</v>
      </c>
      <c r="D21" s="55">
        <f aca="true" t="shared" si="8" ref="D21:K21">SUM(D38,D54,D70)</f>
        <v>0</v>
      </c>
      <c r="E21" s="55">
        <f t="shared" si="8"/>
        <v>0</v>
      </c>
      <c r="F21" s="55">
        <f t="shared" si="8"/>
        <v>0</v>
      </c>
      <c r="G21" s="55">
        <f t="shared" si="8"/>
        <v>0</v>
      </c>
      <c r="H21" s="55">
        <f t="shared" si="8"/>
        <v>0</v>
      </c>
      <c r="I21" s="55">
        <f t="shared" si="8"/>
        <v>0</v>
      </c>
      <c r="J21" s="55">
        <f t="shared" si="8"/>
        <v>0</v>
      </c>
      <c r="K21" s="48">
        <f t="shared" si="8"/>
        <v>0</v>
      </c>
    </row>
    <row r="22" spans="1:11" ht="15.75">
      <c r="A22" s="20" t="s">
        <v>0</v>
      </c>
      <c r="B22" s="9">
        <v>225</v>
      </c>
      <c r="C22" s="10" t="s">
        <v>9</v>
      </c>
      <c r="D22" s="55">
        <f aca="true" t="shared" si="9" ref="D22:K22">SUM(D39,D55,D71)</f>
        <v>50</v>
      </c>
      <c r="E22" s="55">
        <f t="shared" si="9"/>
        <v>80</v>
      </c>
      <c r="F22" s="55">
        <f t="shared" si="9"/>
        <v>80</v>
      </c>
      <c r="G22" s="55">
        <f t="shared" si="9"/>
        <v>0</v>
      </c>
      <c r="H22" s="55">
        <f t="shared" si="9"/>
        <v>0</v>
      </c>
      <c r="I22" s="55">
        <f t="shared" si="9"/>
        <v>0</v>
      </c>
      <c r="J22" s="55">
        <f t="shared" si="9"/>
        <v>0</v>
      </c>
      <c r="K22" s="48">
        <f t="shared" si="9"/>
        <v>0</v>
      </c>
    </row>
    <row r="23" spans="1:11" ht="15.75">
      <c r="A23" s="20" t="s">
        <v>0</v>
      </c>
      <c r="B23" s="9">
        <v>226</v>
      </c>
      <c r="C23" s="10" t="s">
        <v>10</v>
      </c>
      <c r="D23" s="55">
        <f aca="true" t="shared" si="10" ref="D23:K23">SUM(D40,D56,D72,D83)</f>
        <v>200</v>
      </c>
      <c r="E23" s="55">
        <f t="shared" si="10"/>
        <v>100</v>
      </c>
      <c r="F23" s="55">
        <f t="shared" si="10"/>
        <v>100</v>
      </c>
      <c r="G23" s="55">
        <f t="shared" si="10"/>
        <v>0</v>
      </c>
      <c r="H23" s="55">
        <f t="shared" si="10"/>
        <v>0</v>
      </c>
      <c r="I23" s="55">
        <f t="shared" si="10"/>
        <v>0</v>
      </c>
      <c r="J23" s="55">
        <f t="shared" si="10"/>
        <v>0</v>
      </c>
      <c r="K23" s="48">
        <f t="shared" si="10"/>
        <v>0</v>
      </c>
    </row>
    <row r="24" spans="1:11" ht="31.5">
      <c r="A24" s="19" t="s">
        <v>0</v>
      </c>
      <c r="B24" s="7">
        <v>251</v>
      </c>
      <c r="C24" s="27" t="s">
        <v>67</v>
      </c>
      <c r="D24" s="53">
        <f aca="true" t="shared" si="11" ref="D24:K24">SUM(D73,D79)</f>
        <v>0</v>
      </c>
      <c r="E24" s="53">
        <f t="shared" si="11"/>
        <v>0</v>
      </c>
      <c r="F24" s="53">
        <f t="shared" si="11"/>
        <v>0</v>
      </c>
      <c r="G24" s="53">
        <f t="shared" si="11"/>
        <v>0</v>
      </c>
      <c r="H24" s="53">
        <f t="shared" si="11"/>
        <v>0</v>
      </c>
      <c r="I24" s="53">
        <f t="shared" si="11"/>
        <v>0</v>
      </c>
      <c r="J24" s="53">
        <f t="shared" si="11"/>
        <v>0</v>
      </c>
      <c r="K24" s="54">
        <f t="shared" si="11"/>
        <v>0</v>
      </c>
    </row>
    <row r="25" spans="1:11" ht="15.75">
      <c r="A25" s="19" t="s">
        <v>0</v>
      </c>
      <c r="B25" s="7">
        <v>290</v>
      </c>
      <c r="C25" s="8" t="s">
        <v>11</v>
      </c>
      <c r="D25" s="53">
        <f aca="true" t="shared" si="12" ref="D25:K25">SUM(D41,D57,D74,D81,D82,D84)</f>
        <v>38</v>
      </c>
      <c r="E25" s="53">
        <f t="shared" si="12"/>
        <v>20</v>
      </c>
      <c r="F25" s="53">
        <f t="shared" si="12"/>
        <v>20</v>
      </c>
      <c r="G25" s="53">
        <f t="shared" si="12"/>
        <v>0</v>
      </c>
      <c r="H25" s="53">
        <f t="shared" si="12"/>
        <v>0</v>
      </c>
      <c r="I25" s="53">
        <f t="shared" si="12"/>
        <v>0</v>
      </c>
      <c r="J25" s="53">
        <f t="shared" si="12"/>
        <v>0</v>
      </c>
      <c r="K25" s="54">
        <f t="shared" si="12"/>
        <v>0</v>
      </c>
    </row>
    <row r="26" spans="1:11" ht="15.75">
      <c r="A26" s="19" t="s">
        <v>0</v>
      </c>
      <c r="B26" s="7">
        <v>300</v>
      </c>
      <c r="C26" s="8" t="s">
        <v>12</v>
      </c>
      <c r="D26" s="53">
        <f aca="true" t="shared" si="13" ref="D26:K26">SUM(D27:D28)</f>
        <v>230</v>
      </c>
      <c r="E26" s="53">
        <f t="shared" si="13"/>
        <v>107</v>
      </c>
      <c r="F26" s="53">
        <f t="shared" si="13"/>
        <v>107</v>
      </c>
      <c r="G26" s="53">
        <f t="shared" si="13"/>
        <v>0</v>
      </c>
      <c r="H26" s="53">
        <f t="shared" si="13"/>
        <v>0</v>
      </c>
      <c r="I26" s="53">
        <f t="shared" si="13"/>
        <v>0</v>
      </c>
      <c r="J26" s="53">
        <f t="shared" si="13"/>
        <v>0</v>
      </c>
      <c r="K26" s="54">
        <f t="shared" si="13"/>
        <v>0</v>
      </c>
    </row>
    <row r="27" spans="1:11" ht="15.75">
      <c r="A27" s="20" t="s">
        <v>0</v>
      </c>
      <c r="B27" s="9">
        <v>310</v>
      </c>
      <c r="C27" s="10" t="s">
        <v>13</v>
      </c>
      <c r="D27" s="55">
        <f aca="true" t="shared" si="14" ref="D27:K27">SUM(D43,D59,D76,D85)</f>
        <v>10</v>
      </c>
      <c r="E27" s="55">
        <f t="shared" si="14"/>
        <v>7</v>
      </c>
      <c r="F27" s="55">
        <f t="shared" si="14"/>
        <v>7</v>
      </c>
      <c r="G27" s="55">
        <f t="shared" si="14"/>
        <v>0</v>
      </c>
      <c r="H27" s="55">
        <f t="shared" si="14"/>
        <v>0</v>
      </c>
      <c r="I27" s="55">
        <f t="shared" si="14"/>
        <v>0</v>
      </c>
      <c r="J27" s="55">
        <f t="shared" si="14"/>
        <v>0</v>
      </c>
      <c r="K27" s="48">
        <f t="shared" si="14"/>
        <v>0</v>
      </c>
    </row>
    <row r="28" spans="1:11" ht="15.75">
      <c r="A28" s="20" t="s">
        <v>0</v>
      </c>
      <c r="B28" s="9">
        <v>340</v>
      </c>
      <c r="C28" s="10" t="s">
        <v>14</v>
      </c>
      <c r="D28" s="55">
        <f aca="true" t="shared" si="15" ref="D28:K28">SUM(D44,D60,D77,D86)</f>
        <v>220</v>
      </c>
      <c r="E28" s="55">
        <f t="shared" si="15"/>
        <v>100</v>
      </c>
      <c r="F28" s="55">
        <f t="shared" si="15"/>
        <v>100</v>
      </c>
      <c r="G28" s="55">
        <f t="shared" si="15"/>
        <v>0</v>
      </c>
      <c r="H28" s="55">
        <f t="shared" si="15"/>
        <v>0</v>
      </c>
      <c r="I28" s="55">
        <f t="shared" si="15"/>
        <v>0</v>
      </c>
      <c r="J28" s="55">
        <f t="shared" si="15"/>
        <v>0</v>
      </c>
      <c r="K28" s="48">
        <f t="shared" si="15"/>
        <v>0</v>
      </c>
    </row>
    <row r="29" spans="1:11" ht="15.75">
      <c r="A29" s="21" t="s">
        <v>16</v>
      </c>
      <c r="B29" s="11"/>
      <c r="C29" s="12"/>
      <c r="D29" s="49">
        <f aca="true" t="shared" si="16" ref="D29:K29">SUM(D13,D17,D24,D25,D26,)</f>
        <v>5465.5</v>
      </c>
      <c r="E29" s="49">
        <f t="shared" si="16"/>
        <v>4347.2</v>
      </c>
      <c r="F29" s="49">
        <f t="shared" si="16"/>
        <v>1672.2</v>
      </c>
      <c r="G29" s="49">
        <f t="shared" si="16"/>
        <v>69</v>
      </c>
      <c r="H29" s="49">
        <f t="shared" si="16"/>
        <v>256.8</v>
      </c>
      <c r="I29" s="49">
        <f t="shared" si="16"/>
        <v>2349.2</v>
      </c>
      <c r="J29" s="49">
        <f t="shared" si="16"/>
        <v>0</v>
      </c>
      <c r="K29" s="50">
        <f t="shared" si="16"/>
        <v>0</v>
      </c>
    </row>
    <row r="30" spans="1:11" ht="31.5">
      <c r="A30" s="26" t="s">
        <v>15</v>
      </c>
      <c r="B30" s="7">
        <v>210</v>
      </c>
      <c r="C30" s="27" t="s">
        <v>26</v>
      </c>
      <c r="D30" s="53">
        <f aca="true" t="shared" si="17" ref="D30:K30">SUM(D31:D33)</f>
        <v>696.2</v>
      </c>
      <c r="E30" s="53">
        <f t="shared" si="17"/>
        <v>796.2</v>
      </c>
      <c r="F30" s="53">
        <f t="shared" si="17"/>
        <v>282.2</v>
      </c>
      <c r="G30" s="53">
        <f t="shared" si="17"/>
        <v>0</v>
      </c>
      <c r="H30" s="53">
        <f t="shared" si="17"/>
        <v>14</v>
      </c>
      <c r="I30" s="53">
        <f t="shared" si="17"/>
        <v>500</v>
      </c>
      <c r="J30" s="53">
        <f t="shared" si="17"/>
        <v>0</v>
      </c>
      <c r="K30" s="54">
        <f t="shared" si="17"/>
        <v>0</v>
      </c>
    </row>
    <row r="31" spans="1:11" ht="15.75">
      <c r="A31" s="30" t="s">
        <v>15</v>
      </c>
      <c r="B31" s="9">
        <v>211</v>
      </c>
      <c r="C31" s="10" t="s">
        <v>1</v>
      </c>
      <c r="D31" s="58">
        <v>533.2</v>
      </c>
      <c r="E31" s="55">
        <f>SUM(F31:K31)</f>
        <v>610</v>
      </c>
      <c r="F31" s="58">
        <v>200</v>
      </c>
      <c r="G31" s="58"/>
      <c r="H31" s="58">
        <v>10</v>
      </c>
      <c r="I31" s="58">
        <v>400</v>
      </c>
      <c r="J31" s="58"/>
      <c r="K31" s="65"/>
    </row>
    <row r="32" spans="1:11" ht="15.75">
      <c r="A32" s="30" t="s">
        <v>15</v>
      </c>
      <c r="B32" s="9">
        <v>212</v>
      </c>
      <c r="C32" s="10" t="s">
        <v>2</v>
      </c>
      <c r="D32" s="58">
        <v>2</v>
      </c>
      <c r="E32" s="55">
        <f>SUM(F32:K32)</f>
        <v>2</v>
      </c>
      <c r="F32" s="58">
        <v>2</v>
      </c>
      <c r="G32" s="58"/>
      <c r="H32" s="58"/>
      <c r="I32" s="58"/>
      <c r="J32" s="58"/>
      <c r="K32" s="65"/>
    </row>
    <row r="33" spans="1:11" ht="15.75">
      <c r="A33" s="30" t="s">
        <v>15</v>
      </c>
      <c r="B33" s="9">
        <v>213</v>
      </c>
      <c r="C33" s="10" t="s">
        <v>3</v>
      </c>
      <c r="D33" s="58">
        <v>161</v>
      </c>
      <c r="E33" s="55">
        <f>SUM(F33:K33)</f>
        <v>184.2</v>
      </c>
      <c r="F33" s="58">
        <v>80.2</v>
      </c>
      <c r="G33" s="58"/>
      <c r="H33" s="58">
        <v>4</v>
      </c>
      <c r="I33" s="58">
        <v>100</v>
      </c>
      <c r="J33" s="58"/>
      <c r="K33" s="65"/>
    </row>
    <row r="34" spans="1:11" ht="18" customHeight="1" hidden="1">
      <c r="A34" s="26" t="s">
        <v>15</v>
      </c>
      <c r="B34" s="7">
        <v>220</v>
      </c>
      <c r="C34" s="8" t="s">
        <v>4</v>
      </c>
      <c r="D34" s="53">
        <f aca="true" t="shared" si="18" ref="D34:K34">SUM(D35:D40)</f>
        <v>0</v>
      </c>
      <c r="E34" s="53">
        <f t="shared" si="18"/>
        <v>0</v>
      </c>
      <c r="F34" s="53">
        <f t="shared" si="18"/>
        <v>0</v>
      </c>
      <c r="G34" s="53">
        <f t="shared" si="18"/>
        <v>0</v>
      </c>
      <c r="H34" s="53">
        <f t="shared" si="18"/>
        <v>0</v>
      </c>
      <c r="I34" s="53">
        <f t="shared" si="18"/>
        <v>0</v>
      </c>
      <c r="J34" s="53">
        <f t="shared" si="18"/>
        <v>0</v>
      </c>
      <c r="K34" s="54">
        <f t="shared" si="18"/>
        <v>0</v>
      </c>
    </row>
    <row r="35" spans="1:11" ht="15.75" hidden="1">
      <c r="A35" s="30" t="s">
        <v>15</v>
      </c>
      <c r="B35" s="9">
        <v>221</v>
      </c>
      <c r="C35" s="10" t="s">
        <v>5</v>
      </c>
      <c r="D35" s="58"/>
      <c r="E35" s="55">
        <f aca="true" t="shared" si="19" ref="E35:E41">SUM(F35:K35)</f>
        <v>0</v>
      </c>
      <c r="F35" s="58"/>
      <c r="G35" s="58"/>
      <c r="H35" s="58"/>
      <c r="I35" s="58"/>
      <c r="J35" s="58"/>
      <c r="K35" s="65"/>
    </row>
    <row r="36" spans="1:11" ht="15.75" hidden="1">
      <c r="A36" s="30" t="s">
        <v>15</v>
      </c>
      <c r="B36" s="9">
        <v>222</v>
      </c>
      <c r="C36" s="10" t="s">
        <v>6</v>
      </c>
      <c r="D36" s="58"/>
      <c r="E36" s="55">
        <f t="shared" si="19"/>
        <v>0</v>
      </c>
      <c r="F36" s="58"/>
      <c r="G36" s="58"/>
      <c r="H36" s="58"/>
      <c r="I36" s="58"/>
      <c r="J36" s="58"/>
      <c r="K36" s="65"/>
    </row>
    <row r="37" spans="1:11" ht="15.75" hidden="1">
      <c r="A37" s="30" t="s">
        <v>15</v>
      </c>
      <c r="B37" s="9">
        <v>223</v>
      </c>
      <c r="C37" s="10" t="s">
        <v>7</v>
      </c>
      <c r="D37" s="58"/>
      <c r="E37" s="55">
        <f t="shared" si="19"/>
        <v>0</v>
      </c>
      <c r="F37" s="58"/>
      <c r="G37" s="58"/>
      <c r="H37" s="58"/>
      <c r="I37" s="58"/>
      <c r="J37" s="58"/>
      <c r="K37" s="65"/>
    </row>
    <row r="38" spans="1:11" ht="15.75" hidden="1">
      <c r="A38" s="30" t="s">
        <v>15</v>
      </c>
      <c r="B38" s="9">
        <v>224</v>
      </c>
      <c r="C38" s="10" t="s">
        <v>8</v>
      </c>
      <c r="D38" s="58"/>
      <c r="E38" s="55">
        <f t="shared" si="19"/>
        <v>0</v>
      </c>
      <c r="F38" s="58"/>
      <c r="G38" s="58"/>
      <c r="H38" s="58"/>
      <c r="I38" s="58"/>
      <c r="J38" s="58"/>
      <c r="K38" s="65"/>
    </row>
    <row r="39" spans="1:11" ht="15.75" hidden="1">
      <c r="A39" s="30" t="s">
        <v>15</v>
      </c>
      <c r="B39" s="9">
        <v>225</v>
      </c>
      <c r="C39" s="10" t="s">
        <v>9</v>
      </c>
      <c r="D39" s="58"/>
      <c r="E39" s="55">
        <f t="shared" si="19"/>
        <v>0</v>
      </c>
      <c r="F39" s="58"/>
      <c r="G39" s="58"/>
      <c r="H39" s="58"/>
      <c r="I39" s="58"/>
      <c r="J39" s="58"/>
      <c r="K39" s="65"/>
    </row>
    <row r="40" spans="1:11" ht="15.75" hidden="1">
      <c r="A40" s="30" t="s">
        <v>15</v>
      </c>
      <c r="B40" s="9">
        <v>226</v>
      </c>
      <c r="C40" s="10" t="s">
        <v>10</v>
      </c>
      <c r="D40" s="58"/>
      <c r="E40" s="55">
        <f t="shared" si="19"/>
        <v>0</v>
      </c>
      <c r="F40" s="58"/>
      <c r="G40" s="58"/>
      <c r="H40" s="58"/>
      <c r="I40" s="58"/>
      <c r="J40" s="58"/>
      <c r="K40" s="65"/>
    </row>
    <row r="41" spans="1:11" s="44" customFormat="1" ht="15.75" hidden="1">
      <c r="A41" s="26" t="s">
        <v>15</v>
      </c>
      <c r="B41" s="7">
        <v>290</v>
      </c>
      <c r="C41" s="8" t="s">
        <v>11</v>
      </c>
      <c r="D41" s="66"/>
      <c r="E41" s="53">
        <f t="shared" si="19"/>
        <v>0</v>
      </c>
      <c r="F41" s="66"/>
      <c r="G41" s="66"/>
      <c r="H41" s="66"/>
      <c r="I41" s="66"/>
      <c r="J41" s="66"/>
      <c r="K41" s="67"/>
    </row>
    <row r="42" spans="1:11" ht="15.75" hidden="1">
      <c r="A42" s="26" t="s">
        <v>15</v>
      </c>
      <c r="B42" s="7">
        <v>300</v>
      </c>
      <c r="C42" s="8" t="s">
        <v>12</v>
      </c>
      <c r="D42" s="53">
        <f aca="true" t="shared" si="20" ref="D42:K42">SUM(D43:D44)</f>
        <v>0</v>
      </c>
      <c r="E42" s="53">
        <f t="shared" si="20"/>
        <v>0</v>
      </c>
      <c r="F42" s="53">
        <f t="shared" si="20"/>
        <v>0</v>
      </c>
      <c r="G42" s="53">
        <f t="shared" si="20"/>
        <v>0</v>
      </c>
      <c r="H42" s="53">
        <f t="shared" si="20"/>
        <v>0</v>
      </c>
      <c r="I42" s="53">
        <f t="shared" si="20"/>
        <v>0</v>
      </c>
      <c r="J42" s="53">
        <f t="shared" si="20"/>
        <v>0</v>
      </c>
      <c r="K42" s="54">
        <f t="shared" si="20"/>
        <v>0</v>
      </c>
    </row>
    <row r="43" spans="1:11" ht="15.75" hidden="1">
      <c r="A43" s="30" t="s">
        <v>15</v>
      </c>
      <c r="B43" s="9">
        <v>310</v>
      </c>
      <c r="C43" s="10" t="s">
        <v>13</v>
      </c>
      <c r="D43" s="58"/>
      <c r="E43" s="55">
        <f>SUM(F43:K43)</f>
        <v>0</v>
      </c>
      <c r="F43" s="58"/>
      <c r="G43" s="58"/>
      <c r="H43" s="58"/>
      <c r="I43" s="58"/>
      <c r="J43" s="58"/>
      <c r="K43" s="65"/>
    </row>
    <row r="44" spans="1:11" ht="15.75" hidden="1">
      <c r="A44" s="30" t="s">
        <v>15</v>
      </c>
      <c r="B44" s="9">
        <v>340</v>
      </c>
      <c r="C44" s="10" t="s">
        <v>14</v>
      </c>
      <c r="D44" s="58"/>
      <c r="E44" s="55">
        <f>SUM(F44:K44)</f>
        <v>0</v>
      </c>
      <c r="F44" s="58"/>
      <c r="G44" s="58"/>
      <c r="H44" s="58"/>
      <c r="I44" s="58"/>
      <c r="J44" s="58"/>
      <c r="K44" s="65"/>
    </row>
    <row r="45" spans="1:11" ht="15.75">
      <c r="A45" s="22"/>
      <c r="B45" s="11"/>
      <c r="C45" s="6" t="s">
        <v>17</v>
      </c>
      <c r="D45" s="49">
        <f aca="true" t="shared" si="21" ref="D45:K45">SUM(D30,D34,D41,D42)</f>
        <v>696.2</v>
      </c>
      <c r="E45" s="49">
        <f t="shared" si="21"/>
        <v>796.2</v>
      </c>
      <c r="F45" s="49">
        <f t="shared" si="21"/>
        <v>282.2</v>
      </c>
      <c r="G45" s="49">
        <f t="shared" si="21"/>
        <v>0</v>
      </c>
      <c r="H45" s="49">
        <f t="shared" si="21"/>
        <v>14</v>
      </c>
      <c r="I45" s="49">
        <f t="shared" si="21"/>
        <v>500</v>
      </c>
      <c r="J45" s="49">
        <f t="shared" si="21"/>
        <v>0</v>
      </c>
      <c r="K45" s="50">
        <f t="shared" si="21"/>
        <v>0</v>
      </c>
    </row>
    <row r="46" spans="1:11" ht="31.5">
      <c r="A46" s="26" t="s">
        <v>18</v>
      </c>
      <c r="B46" s="7">
        <v>210</v>
      </c>
      <c r="C46" s="27" t="s">
        <v>26</v>
      </c>
      <c r="D46" s="53">
        <f aca="true" t="shared" si="22" ref="D46:K46">SUM(D47:D49)</f>
        <v>338</v>
      </c>
      <c r="E46" s="53">
        <f t="shared" si="22"/>
        <v>299</v>
      </c>
      <c r="F46" s="53">
        <f t="shared" si="22"/>
        <v>201</v>
      </c>
      <c r="G46" s="53">
        <f t="shared" si="22"/>
        <v>69</v>
      </c>
      <c r="H46" s="53">
        <f t="shared" si="22"/>
        <v>29</v>
      </c>
      <c r="I46" s="53">
        <f t="shared" si="22"/>
        <v>0</v>
      </c>
      <c r="J46" s="53">
        <f t="shared" si="22"/>
        <v>0</v>
      </c>
      <c r="K46" s="54">
        <f t="shared" si="22"/>
        <v>0</v>
      </c>
    </row>
    <row r="47" spans="1:11" ht="15.75">
      <c r="A47" s="30" t="s">
        <v>18</v>
      </c>
      <c r="B47" s="9">
        <v>211</v>
      </c>
      <c r="C47" s="10" t="s">
        <v>1</v>
      </c>
      <c r="D47" s="58">
        <v>260</v>
      </c>
      <c r="E47" s="55">
        <f>SUM(F47:K47)</f>
        <v>230</v>
      </c>
      <c r="F47" s="58">
        <v>151</v>
      </c>
      <c r="G47" s="58">
        <v>69</v>
      </c>
      <c r="H47" s="58">
        <v>10</v>
      </c>
      <c r="I47" s="58"/>
      <c r="J47" s="58"/>
      <c r="K47" s="65"/>
    </row>
    <row r="48" spans="1:11" ht="15.75">
      <c r="A48" s="30" t="s">
        <v>18</v>
      </c>
      <c r="B48" s="9">
        <v>212</v>
      </c>
      <c r="C48" s="10" t="s">
        <v>2</v>
      </c>
      <c r="D48" s="58"/>
      <c r="E48" s="55">
        <f>SUM(F48:K48)</f>
        <v>0</v>
      </c>
      <c r="F48" s="58"/>
      <c r="G48" s="58"/>
      <c r="H48" s="58"/>
      <c r="I48" s="58"/>
      <c r="J48" s="58"/>
      <c r="K48" s="65"/>
    </row>
    <row r="49" spans="1:11" ht="15.75">
      <c r="A49" s="30" t="s">
        <v>18</v>
      </c>
      <c r="B49" s="9">
        <v>213</v>
      </c>
      <c r="C49" s="10" t="s">
        <v>3</v>
      </c>
      <c r="D49" s="58">
        <v>78</v>
      </c>
      <c r="E49" s="55">
        <f>SUM(F49:K49)</f>
        <v>69</v>
      </c>
      <c r="F49" s="58">
        <v>50</v>
      </c>
      <c r="G49" s="58"/>
      <c r="H49" s="58">
        <v>19</v>
      </c>
      <c r="I49" s="58"/>
      <c r="J49" s="58"/>
      <c r="K49" s="65"/>
    </row>
    <row r="50" spans="1:11" ht="15.75" hidden="1">
      <c r="A50" s="26" t="s">
        <v>18</v>
      </c>
      <c r="B50" s="7">
        <v>220</v>
      </c>
      <c r="C50" s="8" t="s">
        <v>4</v>
      </c>
      <c r="D50" s="53">
        <f aca="true" t="shared" si="23" ref="D50:K50">SUM(D51:D56)</f>
        <v>0</v>
      </c>
      <c r="E50" s="53">
        <f t="shared" si="23"/>
        <v>0</v>
      </c>
      <c r="F50" s="53">
        <f t="shared" si="23"/>
        <v>0</v>
      </c>
      <c r="G50" s="53">
        <f t="shared" si="23"/>
        <v>0</v>
      </c>
      <c r="H50" s="53">
        <f t="shared" si="23"/>
        <v>0</v>
      </c>
      <c r="I50" s="53">
        <f t="shared" si="23"/>
        <v>0</v>
      </c>
      <c r="J50" s="53">
        <f t="shared" si="23"/>
        <v>0</v>
      </c>
      <c r="K50" s="54">
        <f t="shared" si="23"/>
        <v>0</v>
      </c>
    </row>
    <row r="51" spans="1:11" ht="15.75" hidden="1">
      <c r="A51" s="30" t="s">
        <v>18</v>
      </c>
      <c r="B51" s="9">
        <v>221</v>
      </c>
      <c r="C51" s="10" t="s">
        <v>5</v>
      </c>
      <c r="D51" s="58"/>
      <c r="E51" s="55">
        <f aca="true" t="shared" si="24" ref="E51:E57">SUM(F51:K51)</f>
        <v>0</v>
      </c>
      <c r="F51" s="58"/>
      <c r="G51" s="58"/>
      <c r="H51" s="58"/>
      <c r="I51" s="58"/>
      <c r="J51" s="58"/>
      <c r="K51" s="65"/>
    </row>
    <row r="52" spans="1:11" ht="15.75" hidden="1">
      <c r="A52" s="30" t="s">
        <v>18</v>
      </c>
      <c r="B52" s="9">
        <v>222</v>
      </c>
      <c r="C52" s="10" t="s">
        <v>6</v>
      </c>
      <c r="D52" s="58"/>
      <c r="E52" s="55">
        <f t="shared" si="24"/>
        <v>0</v>
      </c>
      <c r="F52" s="58"/>
      <c r="G52" s="58"/>
      <c r="H52" s="58"/>
      <c r="I52" s="58"/>
      <c r="J52" s="58"/>
      <c r="K52" s="65"/>
    </row>
    <row r="53" spans="1:11" ht="15.75" hidden="1">
      <c r="A53" s="30" t="s">
        <v>18</v>
      </c>
      <c r="B53" s="9">
        <v>223</v>
      </c>
      <c r="C53" s="10" t="s">
        <v>7</v>
      </c>
      <c r="D53" s="58"/>
      <c r="E53" s="55">
        <f t="shared" si="24"/>
        <v>0</v>
      </c>
      <c r="F53" s="58"/>
      <c r="G53" s="58"/>
      <c r="H53" s="58"/>
      <c r="I53" s="58"/>
      <c r="J53" s="58"/>
      <c r="K53" s="65"/>
    </row>
    <row r="54" spans="1:11" ht="15.75" hidden="1">
      <c r="A54" s="30" t="s">
        <v>18</v>
      </c>
      <c r="B54" s="9">
        <v>224</v>
      </c>
      <c r="C54" s="10" t="s">
        <v>8</v>
      </c>
      <c r="D54" s="58"/>
      <c r="E54" s="55">
        <f t="shared" si="24"/>
        <v>0</v>
      </c>
      <c r="F54" s="58"/>
      <c r="G54" s="58"/>
      <c r="H54" s="58"/>
      <c r="I54" s="58"/>
      <c r="J54" s="58"/>
      <c r="K54" s="65"/>
    </row>
    <row r="55" spans="1:11" ht="15.75" hidden="1">
      <c r="A55" s="30" t="s">
        <v>18</v>
      </c>
      <c r="B55" s="9">
        <v>225</v>
      </c>
      <c r="C55" s="10" t="s">
        <v>9</v>
      </c>
      <c r="D55" s="58"/>
      <c r="E55" s="55">
        <f t="shared" si="24"/>
        <v>0</v>
      </c>
      <c r="F55" s="58"/>
      <c r="G55" s="58"/>
      <c r="H55" s="58"/>
      <c r="I55" s="58"/>
      <c r="J55" s="58"/>
      <c r="K55" s="65"/>
    </row>
    <row r="56" spans="1:11" ht="15.75" hidden="1">
      <c r="A56" s="30" t="s">
        <v>18</v>
      </c>
      <c r="B56" s="9">
        <v>226</v>
      </c>
      <c r="C56" s="10" t="s">
        <v>10</v>
      </c>
      <c r="D56" s="58"/>
      <c r="E56" s="55">
        <f t="shared" si="24"/>
        <v>0</v>
      </c>
      <c r="F56" s="58"/>
      <c r="G56" s="58"/>
      <c r="H56" s="58"/>
      <c r="I56" s="58"/>
      <c r="J56" s="58"/>
      <c r="K56" s="65"/>
    </row>
    <row r="57" spans="1:11" s="44" customFormat="1" ht="15.75">
      <c r="A57" s="26" t="s">
        <v>18</v>
      </c>
      <c r="B57" s="7">
        <v>290</v>
      </c>
      <c r="C57" s="8" t="s">
        <v>11</v>
      </c>
      <c r="D57" s="66">
        <v>20</v>
      </c>
      <c r="E57" s="53">
        <f t="shared" si="24"/>
        <v>1</v>
      </c>
      <c r="F57" s="66">
        <v>1</v>
      </c>
      <c r="G57" s="66"/>
      <c r="H57" s="66"/>
      <c r="I57" s="66"/>
      <c r="J57" s="66"/>
      <c r="K57" s="67"/>
    </row>
    <row r="58" spans="1:11" ht="15.75">
      <c r="A58" s="26" t="s">
        <v>18</v>
      </c>
      <c r="B58" s="7">
        <v>300</v>
      </c>
      <c r="C58" s="27" t="s">
        <v>12</v>
      </c>
      <c r="D58" s="53">
        <f aca="true" t="shared" si="25" ref="D58:K58">SUM(D59:D60)</f>
        <v>0</v>
      </c>
      <c r="E58" s="53">
        <f t="shared" si="25"/>
        <v>0</v>
      </c>
      <c r="F58" s="53">
        <f t="shared" si="25"/>
        <v>0</v>
      </c>
      <c r="G58" s="53">
        <f t="shared" si="25"/>
        <v>0</v>
      </c>
      <c r="H58" s="53">
        <f t="shared" si="25"/>
        <v>0</v>
      </c>
      <c r="I58" s="53">
        <f t="shared" si="25"/>
        <v>0</v>
      </c>
      <c r="J58" s="53">
        <f t="shared" si="25"/>
        <v>0</v>
      </c>
      <c r="K58" s="54">
        <f t="shared" si="25"/>
        <v>0</v>
      </c>
    </row>
    <row r="59" spans="1:11" ht="15.75">
      <c r="A59" s="30" t="s">
        <v>18</v>
      </c>
      <c r="B59" s="9">
        <v>310</v>
      </c>
      <c r="C59" s="10" t="s">
        <v>13</v>
      </c>
      <c r="D59" s="58"/>
      <c r="E59" s="55">
        <f>SUM(F59:K59)</f>
        <v>0</v>
      </c>
      <c r="F59" s="58"/>
      <c r="G59" s="58"/>
      <c r="H59" s="58"/>
      <c r="I59" s="58"/>
      <c r="J59" s="58"/>
      <c r="K59" s="65"/>
    </row>
    <row r="60" spans="1:11" ht="15.75">
      <c r="A60" s="30" t="s">
        <v>18</v>
      </c>
      <c r="B60" s="9">
        <v>340</v>
      </c>
      <c r="C60" s="10" t="s">
        <v>14</v>
      </c>
      <c r="D60" s="58"/>
      <c r="E60" s="55">
        <f>SUM(F60:K60)</f>
        <v>0</v>
      </c>
      <c r="F60" s="58"/>
      <c r="G60" s="58"/>
      <c r="H60" s="58"/>
      <c r="I60" s="58"/>
      <c r="J60" s="58"/>
      <c r="K60" s="65"/>
    </row>
    <row r="61" spans="1:11" ht="15.75">
      <c r="A61" s="22"/>
      <c r="B61" s="11"/>
      <c r="C61" s="6" t="s">
        <v>17</v>
      </c>
      <c r="D61" s="49">
        <f aca="true" t="shared" si="26" ref="D61:K61">SUM(D46,D50,D57,D58)</f>
        <v>358</v>
      </c>
      <c r="E61" s="49">
        <f t="shared" si="26"/>
        <v>300</v>
      </c>
      <c r="F61" s="49">
        <f t="shared" si="26"/>
        <v>202</v>
      </c>
      <c r="G61" s="49">
        <f t="shared" si="26"/>
        <v>69</v>
      </c>
      <c r="H61" s="49">
        <f t="shared" si="26"/>
        <v>29</v>
      </c>
      <c r="I61" s="49">
        <f t="shared" si="26"/>
        <v>0</v>
      </c>
      <c r="J61" s="49">
        <f t="shared" si="26"/>
        <v>0</v>
      </c>
      <c r="K61" s="50">
        <f t="shared" si="26"/>
        <v>0</v>
      </c>
    </row>
    <row r="62" spans="1:11" ht="31.5">
      <c r="A62" s="26" t="s">
        <v>19</v>
      </c>
      <c r="B62" s="7">
        <v>210</v>
      </c>
      <c r="C62" s="27" t="s">
        <v>26</v>
      </c>
      <c r="D62" s="53">
        <f aca="true" t="shared" si="27" ref="D62:K62">SUM(D63:D65)</f>
        <v>3688.3</v>
      </c>
      <c r="E62" s="53">
        <f t="shared" si="27"/>
        <v>2805</v>
      </c>
      <c r="F62" s="53">
        <f t="shared" si="27"/>
        <v>742</v>
      </c>
      <c r="G62" s="53">
        <f t="shared" si="27"/>
        <v>0</v>
      </c>
      <c r="H62" s="53">
        <f t="shared" si="27"/>
        <v>213.8</v>
      </c>
      <c r="I62" s="53">
        <f t="shared" si="27"/>
        <v>1849.2</v>
      </c>
      <c r="J62" s="53">
        <f t="shared" si="27"/>
        <v>0</v>
      </c>
      <c r="K62" s="54">
        <f t="shared" si="27"/>
        <v>0</v>
      </c>
    </row>
    <row r="63" spans="1:11" ht="15.75">
      <c r="A63" s="30" t="s">
        <v>19</v>
      </c>
      <c r="B63" s="9">
        <v>211</v>
      </c>
      <c r="C63" s="10" t="s">
        <v>1</v>
      </c>
      <c r="D63" s="58">
        <v>2825.1</v>
      </c>
      <c r="E63" s="55">
        <f>SUM(F63:K63)</f>
        <v>2154</v>
      </c>
      <c r="F63" s="58">
        <v>554</v>
      </c>
      <c r="G63" s="58"/>
      <c r="H63" s="58">
        <v>100</v>
      </c>
      <c r="I63" s="58">
        <v>1500</v>
      </c>
      <c r="J63" s="58"/>
      <c r="K63" s="65"/>
    </row>
    <row r="64" spans="1:11" ht="15.75">
      <c r="A64" s="30" t="s">
        <v>19</v>
      </c>
      <c r="B64" s="9">
        <v>212</v>
      </c>
      <c r="C64" s="10" t="s">
        <v>2</v>
      </c>
      <c r="D64" s="58">
        <v>10</v>
      </c>
      <c r="E64" s="55">
        <f>SUM(F64:K64)</f>
        <v>0</v>
      </c>
      <c r="F64" s="58"/>
      <c r="G64" s="58"/>
      <c r="H64" s="58"/>
      <c r="I64" s="58"/>
      <c r="J64" s="58"/>
      <c r="K64" s="65"/>
    </row>
    <row r="65" spans="1:11" ht="15.75">
      <c r="A65" s="30" t="s">
        <v>19</v>
      </c>
      <c r="B65" s="9">
        <v>213</v>
      </c>
      <c r="C65" s="10" t="s">
        <v>3</v>
      </c>
      <c r="D65" s="58">
        <v>853.2</v>
      </c>
      <c r="E65" s="55">
        <f>SUM(F65:K65)</f>
        <v>651</v>
      </c>
      <c r="F65" s="58">
        <v>188</v>
      </c>
      <c r="G65" s="58"/>
      <c r="H65" s="58">
        <v>113.8</v>
      </c>
      <c r="I65" s="58">
        <v>349.2</v>
      </c>
      <c r="J65" s="58"/>
      <c r="K65" s="65"/>
    </row>
    <row r="66" spans="1:11" ht="15.75">
      <c r="A66" s="26" t="s">
        <v>19</v>
      </c>
      <c r="B66" s="7">
        <v>220</v>
      </c>
      <c r="C66" s="8" t="s">
        <v>4</v>
      </c>
      <c r="D66" s="53">
        <f aca="true" t="shared" si="28" ref="D66:K66">SUM(D67:D72)</f>
        <v>475</v>
      </c>
      <c r="E66" s="53">
        <f t="shared" si="28"/>
        <v>320</v>
      </c>
      <c r="F66" s="53">
        <f t="shared" si="28"/>
        <v>320</v>
      </c>
      <c r="G66" s="53">
        <f t="shared" si="28"/>
        <v>0</v>
      </c>
      <c r="H66" s="53">
        <f t="shared" si="28"/>
        <v>0</v>
      </c>
      <c r="I66" s="53">
        <f t="shared" si="28"/>
        <v>0</v>
      </c>
      <c r="J66" s="53">
        <f t="shared" si="28"/>
        <v>0</v>
      </c>
      <c r="K66" s="54">
        <f t="shared" si="28"/>
        <v>0</v>
      </c>
    </row>
    <row r="67" spans="1:11" ht="15.75">
      <c r="A67" s="30" t="s">
        <v>19</v>
      </c>
      <c r="B67" s="9">
        <v>221</v>
      </c>
      <c r="C67" s="10" t="s">
        <v>5</v>
      </c>
      <c r="D67" s="58">
        <v>25</v>
      </c>
      <c r="E67" s="55">
        <f aca="true" t="shared" si="29" ref="E67:E74">SUM(F67:K67)</f>
        <v>20</v>
      </c>
      <c r="F67" s="58">
        <v>20</v>
      </c>
      <c r="G67" s="58"/>
      <c r="H67" s="58"/>
      <c r="I67" s="58"/>
      <c r="J67" s="58"/>
      <c r="K67" s="65"/>
    </row>
    <row r="68" spans="1:11" ht="15.75">
      <c r="A68" s="30" t="s">
        <v>19</v>
      </c>
      <c r="B68" s="9">
        <v>222</v>
      </c>
      <c r="C68" s="10" t="s">
        <v>6</v>
      </c>
      <c r="D68" s="58">
        <v>20</v>
      </c>
      <c r="E68" s="55">
        <f t="shared" si="29"/>
        <v>20</v>
      </c>
      <c r="F68" s="58">
        <v>20</v>
      </c>
      <c r="G68" s="58"/>
      <c r="H68" s="58"/>
      <c r="I68" s="58"/>
      <c r="J68" s="58"/>
      <c r="K68" s="65"/>
    </row>
    <row r="69" spans="1:11" ht="15.75">
      <c r="A69" s="30" t="s">
        <v>19</v>
      </c>
      <c r="B69" s="9">
        <v>223</v>
      </c>
      <c r="C69" s="10" t="s">
        <v>7</v>
      </c>
      <c r="D69" s="58">
        <v>180</v>
      </c>
      <c r="E69" s="55">
        <f t="shared" si="29"/>
        <v>100</v>
      </c>
      <c r="F69" s="58">
        <v>100</v>
      </c>
      <c r="G69" s="58"/>
      <c r="H69" s="58"/>
      <c r="I69" s="58"/>
      <c r="J69" s="58"/>
      <c r="K69" s="65"/>
    </row>
    <row r="70" spans="1:11" ht="15.75">
      <c r="A70" s="30" t="s">
        <v>19</v>
      </c>
      <c r="B70" s="9">
        <v>224</v>
      </c>
      <c r="C70" s="10" t="s">
        <v>8</v>
      </c>
      <c r="D70" s="58"/>
      <c r="E70" s="55">
        <f t="shared" si="29"/>
        <v>0</v>
      </c>
      <c r="F70" s="58"/>
      <c r="G70" s="58"/>
      <c r="H70" s="58"/>
      <c r="I70" s="58"/>
      <c r="J70" s="58"/>
      <c r="K70" s="65"/>
    </row>
    <row r="71" spans="1:11" ht="15.75">
      <c r="A71" s="30" t="s">
        <v>19</v>
      </c>
      <c r="B71" s="9">
        <v>225</v>
      </c>
      <c r="C71" s="10" t="s">
        <v>9</v>
      </c>
      <c r="D71" s="58">
        <v>50</v>
      </c>
      <c r="E71" s="55">
        <f t="shared" si="29"/>
        <v>80</v>
      </c>
      <c r="F71" s="58">
        <v>80</v>
      </c>
      <c r="G71" s="58"/>
      <c r="H71" s="58"/>
      <c r="I71" s="58"/>
      <c r="J71" s="58"/>
      <c r="K71" s="65"/>
    </row>
    <row r="72" spans="1:11" ht="15.75">
      <c r="A72" s="30" t="s">
        <v>19</v>
      </c>
      <c r="B72" s="9">
        <v>226</v>
      </c>
      <c r="C72" s="10" t="s">
        <v>10</v>
      </c>
      <c r="D72" s="58">
        <v>200</v>
      </c>
      <c r="E72" s="55">
        <f t="shared" si="29"/>
        <v>100</v>
      </c>
      <c r="F72" s="58">
        <v>100</v>
      </c>
      <c r="G72" s="58"/>
      <c r="H72" s="58"/>
      <c r="I72" s="58"/>
      <c r="J72" s="58"/>
      <c r="K72" s="65"/>
    </row>
    <row r="73" spans="1:11" s="44" customFormat="1" ht="31.5">
      <c r="A73" s="26" t="s">
        <v>19</v>
      </c>
      <c r="B73" s="7">
        <v>251</v>
      </c>
      <c r="C73" s="27" t="s">
        <v>67</v>
      </c>
      <c r="D73" s="66"/>
      <c r="E73" s="53">
        <f t="shared" si="29"/>
        <v>0</v>
      </c>
      <c r="F73" s="66"/>
      <c r="G73" s="66"/>
      <c r="H73" s="66"/>
      <c r="I73" s="66"/>
      <c r="J73" s="66"/>
      <c r="K73" s="67"/>
    </row>
    <row r="74" spans="1:11" s="44" customFormat="1" ht="15.75">
      <c r="A74" s="26" t="s">
        <v>19</v>
      </c>
      <c r="B74" s="7">
        <v>290</v>
      </c>
      <c r="C74" s="8" t="s">
        <v>11</v>
      </c>
      <c r="D74" s="66"/>
      <c r="E74" s="53">
        <f t="shared" si="29"/>
        <v>8</v>
      </c>
      <c r="F74" s="66">
        <v>8</v>
      </c>
      <c r="G74" s="66"/>
      <c r="H74" s="66"/>
      <c r="I74" s="66"/>
      <c r="J74" s="66"/>
      <c r="K74" s="67"/>
    </row>
    <row r="75" spans="1:11" ht="15.75">
      <c r="A75" s="26" t="s">
        <v>19</v>
      </c>
      <c r="B75" s="7">
        <v>300</v>
      </c>
      <c r="C75" s="8" t="s">
        <v>12</v>
      </c>
      <c r="D75" s="53">
        <f aca="true" t="shared" si="30" ref="D75:K75">SUM(D76:D77)</f>
        <v>230</v>
      </c>
      <c r="E75" s="53">
        <f t="shared" si="30"/>
        <v>107</v>
      </c>
      <c r="F75" s="53">
        <f t="shared" si="30"/>
        <v>107</v>
      </c>
      <c r="G75" s="53">
        <f t="shared" si="30"/>
        <v>0</v>
      </c>
      <c r="H75" s="53">
        <f t="shared" si="30"/>
        <v>0</v>
      </c>
      <c r="I75" s="53">
        <f t="shared" si="30"/>
        <v>0</v>
      </c>
      <c r="J75" s="53">
        <f t="shared" si="30"/>
        <v>0</v>
      </c>
      <c r="K75" s="54">
        <f t="shared" si="30"/>
        <v>0</v>
      </c>
    </row>
    <row r="76" spans="1:11" ht="15.75">
      <c r="A76" s="30" t="s">
        <v>19</v>
      </c>
      <c r="B76" s="9">
        <v>310</v>
      </c>
      <c r="C76" s="10" t="s">
        <v>13</v>
      </c>
      <c r="D76" s="58">
        <v>10</v>
      </c>
      <c r="E76" s="55">
        <f>SUM(F76:K76)</f>
        <v>7</v>
      </c>
      <c r="F76" s="58">
        <v>7</v>
      </c>
      <c r="G76" s="58"/>
      <c r="H76" s="58"/>
      <c r="I76" s="58"/>
      <c r="J76" s="58"/>
      <c r="K76" s="65"/>
    </row>
    <row r="77" spans="1:11" ht="15.75">
      <c r="A77" s="30" t="s">
        <v>19</v>
      </c>
      <c r="B77" s="9">
        <v>340</v>
      </c>
      <c r="C77" s="10" t="s">
        <v>14</v>
      </c>
      <c r="D77" s="58">
        <v>220</v>
      </c>
      <c r="E77" s="55">
        <f>SUM(F77:K77)</f>
        <v>100</v>
      </c>
      <c r="F77" s="58">
        <v>100</v>
      </c>
      <c r="G77" s="58"/>
      <c r="H77" s="58"/>
      <c r="I77" s="58"/>
      <c r="J77" s="58"/>
      <c r="K77" s="65"/>
    </row>
    <row r="78" spans="1:11" ht="15.75">
      <c r="A78" s="22"/>
      <c r="B78" s="11"/>
      <c r="C78" s="6" t="s">
        <v>17</v>
      </c>
      <c r="D78" s="49">
        <f aca="true" t="shared" si="31" ref="D78:K78">SUM(D62,D66,D73,D74,D75)</f>
        <v>4393.3</v>
      </c>
      <c r="E78" s="49">
        <f t="shared" si="31"/>
        <v>3240</v>
      </c>
      <c r="F78" s="49">
        <f t="shared" si="31"/>
        <v>1177</v>
      </c>
      <c r="G78" s="49">
        <f t="shared" si="31"/>
        <v>0</v>
      </c>
      <c r="H78" s="49">
        <f t="shared" si="31"/>
        <v>213.8</v>
      </c>
      <c r="I78" s="49">
        <f t="shared" si="31"/>
        <v>1849.2</v>
      </c>
      <c r="J78" s="49">
        <f t="shared" si="31"/>
        <v>0</v>
      </c>
      <c r="K78" s="50">
        <f t="shared" si="31"/>
        <v>0</v>
      </c>
    </row>
    <row r="79" spans="1:11" ht="31.5">
      <c r="A79" s="26" t="s">
        <v>66</v>
      </c>
      <c r="B79" s="7">
        <v>251</v>
      </c>
      <c r="C79" s="27" t="s">
        <v>67</v>
      </c>
      <c r="D79" s="68"/>
      <c r="E79" s="53">
        <f>SUM(F79:K79)</f>
        <v>0</v>
      </c>
      <c r="F79" s="68"/>
      <c r="G79" s="68"/>
      <c r="H79" s="68"/>
      <c r="I79" s="68"/>
      <c r="J79" s="68"/>
      <c r="K79" s="69"/>
    </row>
    <row r="80" spans="1:11" ht="15.75">
      <c r="A80" s="22"/>
      <c r="B80" s="11"/>
      <c r="C80" s="6" t="s">
        <v>17</v>
      </c>
      <c r="D80" s="49">
        <f aca="true" t="shared" si="32" ref="D80:K80">D79</f>
        <v>0</v>
      </c>
      <c r="E80" s="49">
        <f t="shared" si="32"/>
        <v>0</v>
      </c>
      <c r="F80" s="49">
        <f t="shared" si="32"/>
        <v>0</v>
      </c>
      <c r="G80" s="49">
        <f t="shared" si="32"/>
        <v>0</v>
      </c>
      <c r="H80" s="49">
        <f t="shared" si="32"/>
        <v>0</v>
      </c>
      <c r="I80" s="49">
        <f t="shared" si="32"/>
        <v>0</v>
      </c>
      <c r="J80" s="49">
        <f t="shared" si="32"/>
        <v>0</v>
      </c>
      <c r="K80" s="50">
        <f t="shared" si="32"/>
        <v>0</v>
      </c>
    </row>
    <row r="81" spans="1:11" ht="31.5">
      <c r="A81" s="23" t="s">
        <v>68</v>
      </c>
      <c r="B81" s="5">
        <v>290</v>
      </c>
      <c r="C81" s="45" t="s">
        <v>69</v>
      </c>
      <c r="D81" s="70"/>
      <c r="E81" s="51">
        <f aca="true" t="shared" si="33" ref="E81:E86">SUM(F81:K81)</f>
        <v>0</v>
      </c>
      <c r="F81" s="70">
        <v>0</v>
      </c>
      <c r="G81" s="70"/>
      <c r="H81" s="70"/>
      <c r="I81" s="70"/>
      <c r="J81" s="70"/>
      <c r="K81" s="71"/>
    </row>
    <row r="82" spans="1:11" ht="15.75">
      <c r="A82" s="23" t="s">
        <v>20</v>
      </c>
      <c r="B82" s="5">
        <v>290</v>
      </c>
      <c r="C82" s="45" t="s">
        <v>21</v>
      </c>
      <c r="D82" s="70">
        <v>10</v>
      </c>
      <c r="E82" s="51">
        <f t="shared" si="33"/>
        <v>5</v>
      </c>
      <c r="F82" s="70">
        <v>5</v>
      </c>
      <c r="G82" s="70"/>
      <c r="H82" s="70"/>
      <c r="I82" s="70"/>
      <c r="J82" s="70"/>
      <c r="K82" s="71"/>
    </row>
    <row r="83" spans="1:11" ht="15.75">
      <c r="A83" s="23" t="s">
        <v>61</v>
      </c>
      <c r="B83" s="5">
        <v>226</v>
      </c>
      <c r="C83" s="45" t="s">
        <v>22</v>
      </c>
      <c r="D83" s="70"/>
      <c r="E83" s="51">
        <f t="shared" si="33"/>
        <v>0</v>
      </c>
      <c r="F83" s="70"/>
      <c r="G83" s="70"/>
      <c r="H83" s="70"/>
      <c r="I83" s="70"/>
      <c r="J83" s="70"/>
      <c r="K83" s="71"/>
    </row>
    <row r="84" spans="1:11" ht="15.75">
      <c r="A84" s="23" t="s">
        <v>61</v>
      </c>
      <c r="B84" s="5">
        <v>290</v>
      </c>
      <c r="C84" s="45" t="s">
        <v>22</v>
      </c>
      <c r="D84" s="70">
        <v>8</v>
      </c>
      <c r="E84" s="51">
        <f t="shared" si="33"/>
        <v>6</v>
      </c>
      <c r="F84" s="70">
        <v>6</v>
      </c>
      <c r="G84" s="70"/>
      <c r="H84" s="70"/>
      <c r="I84" s="70"/>
      <c r="J84" s="70"/>
      <c r="K84" s="71"/>
    </row>
    <row r="85" spans="1:11" ht="15.75">
      <c r="A85" s="23" t="s">
        <v>61</v>
      </c>
      <c r="B85" s="5">
        <v>310</v>
      </c>
      <c r="C85" s="45" t="s">
        <v>22</v>
      </c>
      <c r="D85" s="70"/>
      <c r="E85" s="51">
        <f t="shared" si="33"/>
        <v>0</v>
      </c>
      <c r="F85" s="70"/>
      <c r="G85" s="70"/>
      <c r="H85" s="70"/>
      <c r="I85" s="70"/>
      <c r="J85" s="70"/>
      <c r="K85" s="71"/>
    </row>
    <row r="86" spans="1:11" ht="15.75">
      <c r="A86" s="23" t="s">
        <v>61</v>
      </c>
      <c r="B86" s="5">
        <v>340</v>
      </c>
      <c r="C86" s="45" t="s">
        <v>22</v>
      </c>
      <c r="D86" s="70"/>
      <c r="E86" s="51">
        <f t="shared" si="33"/>
        <v>0</v>
      </c>
      <c r="F86" s="70"/>
      <c r="G86" s="70"/>
      <c r="H86" s="70"/>
      <c r="I86" s="70"/>
      <c r="J86" s="70"/>
      <c r="K86" s="71"/>
    </row>
    <row r="87" spans="1:11" ht="15.75">
      <c r="A87" s="83" t="s">
        <v>24</v>
      </c>
      <c r="B87" s="84"/>
      <c r="C87" s="84"/>
      <c r="D87" s="49">
        <f aca="true" t="shared" si="34" ref="D87:K87">SUM(D84,D82,D81,D80,D78,D61,D45,D83,D86,D85)</f>
        <v>5465.5</v>
      </c>
      <c r="E87" s="49">
        <f t="shared" si="34"/>
        <v>4347.2</v>
      </c>
      <c r="F87" s="49">
        <f t="shared" si="34"/>
        <v>1672.2</v>
      </c>
      <c r="G87" s="49">
        <f t="shared" si="34"/>
        <v>69</v>
      </c>
      <c r="H87" s="49">
        <f t="shared" si="34"/>
        <v>256.8</v>
      </c>
      <c r="I87" s="49">
        <f t="shared" si="34"/>
        <v>2349.2</v>
      </c>
      <c r="J87" s="49">
        <f t="shared" si="34"/>
        <v>0</v>
      </c>
      <c r="K87" s="50">
        <f t="shared" si="34"/>
        <v>0</v>
      </c>
    </row>
    <row r="88" spans="1:11" ht="18.75" customHeight="1">
      <c r="A88" s="18" t="s">
        <v>45</v>
      </c>
      <c r="B88" s="14"/>
      <c r="C88" s="15"/>
      <c r="D88" s="59"/>
      <c r="E88" s="59"/>
      <c r="F88" s="59"/>
      <c r="G88" s="59"/>
      <c r="H88" s="59"/>
      <c r="I88" s="59"/>
      <c r="J88" s="59"/>
      <c r="K88" s="60"/>
    </row>
    <row r="89" spans="1:11" ht="31.5">
      <c r="A89" s="26" t="s">
        <v>71</v>
      </c>
      <c r="B89" s="7">
        <v>210</v>
      </c>
      <c r="C89" s="27" t="s">
        <v>26</v>
      </c>
      <c r="D89" s="53">
        <f aca="true" t="shared" si="35" ref="D89:K89">SUM(D90:D92)</f>
        <v>0</v>
      </c>
      <c r="E89" s="53">
        <f t="shared" si="35"/>
        <v>81</v>
      </c>
      <c r="F89" s="53">
        <f t="shared" si="35"/>
        <v>0</v>
      </c>
      <c r="G89" s="53">
        <f t="shared" si="35"/>
        <v>0</v>
      </c>
      <c r="H89" s="53">
        <f t="shared" si="35"/>
        <v>0</v>
      </c>
      <c r="I89" s="53">
        <f t="shared" si="35"/>
        <v>0</v>
      </c>
      <c r="J89" s="53">
        <f t="shared" si="35"/>
        <v>81</v>
      </c>
      <c r="K89" s="54">
        <f t="shared" si="35"/>
        <v>0</v>
      </c>
    </row>
    <row r="90" spans="1:11" ht="15.75">
      <c r="A90" s="30" t="s">
        <v>34</v>
      </c>
      <c r="B90" s="9">
        <v>211</v>
      </c>
      <c r="C90" s="10" t="s">
        <v>1</v>
      </c>
      <c r="D90" s="72"/>
      <c r="E90" s="55">
        <f>SUM(F90:K90)</f>
        <v>62</v>
      </c>
      <c r="F90" s="72"/>
      <c r="G90" s="72"/>
      <c r="H90" s="72"/>
      <c r="I90" s="72"/>
      <c r="J90" s="72">
        <v>62</v>
      </c>
      <c r="K90" s="73"/>
    </row>
    <row r="91" spans="1:11" ht="15.75" hidden="1">
      <c r="A91" s="30" t="s">
        <v>34</v>
      </c>
      <c r="B91" s="9">
        <v>212</v>
      </c>
      <c r="C91" s="10" t="s">
        <v>2</v>
      </c>
      <c r="D91" s="72"/>
      <c r="E91" s="55">
        <f>SUM(F91:K91)</f>
        <v>0</v>
      </c>
      <c r="F91" s="72"/>
      <c r="G91" s="72"/>
      <c r="H91" s="72"/>
      <c r="I91" s="72"/>
      <c r="J91" s="72"/>
      <c r="K91" s="73"/>
    </row>
    <row r="92" spans="1:11" ht="15.75">
      <c r="A92" s="30" t="s">
        <v>34</v>
      </c>
      <c r="B92" s="9">
        <v>213</v>
      </c>
      <c r="C92" s="10" t="s">
        <v>3</v>
      </c>
      <c r="D92" s="72"/>
      <c r="E92" s="55">
        <f>SUM(F92:K92)</f>
        <v>19</v>
      </c>
      <c r="F92" s="72"/>
      <c r="G92" s="72"/>
      <c r="H92" s="72"/>
      <c r="I92" s="72"/>
      <c r="J92" s="72">
        <v>19</v>
      </c>
      <c r="K92" s="73"/>
    </row>
    <row r="93" spans="1:11" ht="15.75">
      <c r="A93" s="26" t="s">
        <v>71</v>
      </c>
      <c r="B93" s="7">
        <v>220</v>
      </c>
      <c r="C93" s="8" t="s">
        <v>4</v>
      </c>
      <c r="D93" s="53">
        <f aca="true" t="shared" si="36" ref="D93:K93">SUM(D94:D99)</f>
        <v>0</v>
      </c>
      <c r="E93" s="53">
        <f t="shared" si="36"/>
        <v>5.5</v>
      </c>
      <c r="F93" s="53">
        <f t="shared" si="36"/>
        <v>0</v>
      </c>
      <c r="G93" s="53">
        <f t="shared" si="36"/>
        <v>0</v>
      </c>
      <c r="H93" s="53">
        <f t="shared" si="36"/>
        <v>0</v>
      </c>
      <c r="I93" s="53">
        <f t="shared" si="36"/>
        <v>0</v>
      </c>
      <c r="J93" s="53">
        <f t="shared" si="36"/>
        <v>5.5</v>
      </c>
      <c r="K93" s="54">
        <f t="shared" si="36"/>
        <v>0</v>
      </c>
    </row>
    <row r="94" spans="1:11" ht="15.75">
      <c r="A94" s="30" t="s">
        <v>34</v>
      </c>
      <c r="B94" s="9">
        <v>221</v>
      </c>
      <c r="C94" s="10" t="s">
        <v>5</v>
      </c>
      <c r="D94" s="72"/>
      <c r="E94" s="55">
        <f aca="true" t="shared" si="37" ref="E94:E100">SUM(F94:K94)</f>
        <v>3.5</v>
      </c>
      <c r="F94" s="72"/>
      <c r="G94" s="72"/>
      <c r="H94" s="72"/>
      <c r="I94" s="72"/>
      <c r="J94" s="72">
        <v>3.5</v>
      </c>
      <c r="K94" s="73"/>
    </row>
    <row r="95" spans="1:11" ht="15.75">
      <c r="A95" s="30" t="s">
        <v>34</v>
      </c>
      <c r="B95" s="9">
        <v>222</v>
      </c>
      <c r="C95" s="10" t="s">
        <v>6</v>
      </c>
      <c r="D95" s="72"/>
      <c r="E95" s="55">
        <f t="shared" si="37"/>
        <v>2</v>
      </c>
      <c r="F95" s="72"/>
      <c r="G95" s="72"/>
      <c r="H95" s="72"/>
      <c r="I95" s="72"/>
      <c r="J95" s="72">
        <v>2</v>
      </c>
      <c r="K95" s="73"/>
    </row>
    <row r="96" spans="1:11" ht="15.75" hidden="1">
      <c r="A96" s="30" t="s">
        <v>34</v>
      </c>
      <c r="B96" s="9">
        <v>223</v>
      </c>
      <c r="C96" s="10" t="s">
        <v>7</v>
      </c>
      <c r="D96" s="72"/>
      <c r="E96" s="55">
        <f t="shared" si="37"/>
        <v>0</v>
      </c>
      <c r="F96" s="72"/>
      <c r="G96" s="72"/>
      <c r="H96" s="72"/>
      <c r="I96" s="72"/>
      <c r="J96" s="72"/>
      <c r="K96" s="73"/>
    </row>
    <row r="97" spans="1:11" ht="15.75" hidden="1">
      <c r="A97" s="30" t="s">
        <v>34</v>
      </c>
      <c r="B97" s="9">
        <v>224</v>
      </c>
      <c r="C97" s="10" t="s">
        <v>8</v>
      </c>
      <c r="D97" s="72"/>
      <c r="E97" s="55">
        <f t="shared" si="37"/>
        <v>0</v>
      </c>
      <c r="F97" s="72"/>
      <c r="G97" s="72"/>
      <c r="H97" s="72"/>
      <c r="I97" s="72"/>
      <c r="J97" s="72"/>
      <c r="K97" s="73"/>
    </row>
    <row r="98" spans="1:11" ht="15.75" hidden="1">
      <c r="A98" s="30" t="s">
        <v>34</v>
      </c>
      <c r="B98" s="9">
        <v>225</v>
      </c>
      <c r="C98" s="10" t="s">
        <v>9</v>
      </c>
      <c r="D98" s="72"/>
      <c r="E98" s="55">
        <f t="shared" si="37"/>
        <v>0</v>
      </c>
      <c r="F98" s="72"/>
      <c r="G98" s="72"/>
      <c r="H98" s="72"/>
      <c r="I98" s="72"/>
      <c r="J98" s="72"/>
      <c r="K98" s="73"/>
    </row>
    <row r="99" spans="1:11" ht="15.75" hidden="1">
      <c r="A99" s="30" t="s">
        <v>34</v>
      </c>
      <c r="B99" s="9">
        <v>226</v>
      </c>
      <c r="C99" s="10" t="s">
        <v>10</v>
      </c>
      <c r="D99" s="72"/>
      <c r="E99" s="55">
        <f t="shared" si="37"/>
        <v>0</v>
      </c>
      <c r="F99" s="72"/>
      <c r="G99" s="72"/>
      <c r="H99" s="72"/>
      <c r="I99" s="72"/>
      <c r="J99" s="72"/>
      <c r="K99" s="73"/>
    </row>
    <row r="100" spans="1:11" s="44" customFormat="1" ht="15.75" hidden="1">
      <c r="A100" s="26" t="s">
        <v>71</v>
      </c>
      <c r="B100" s="7">
        <v>290</v>
      </c>
      <c r="C100" s="8" t="s">
        <v>11</v>
      </c>
      <c r="D100" s="72"/>
      <c r="E100" s="53">
        <f t="shared" si="37"/>
        <v>0</v>
      </c>
      <c r="F100" s="72"/>
      <c r="G100" s="72"/>
      <c r="H100" s="72"/>
      <c r="I100" s="72"/>
      <c r="J100" s="72"/>
      <c r="K100" s="73"/>
    </row>
    <row r="101" spans="1:11" ht="15.75">
      <c r="A101" s="26" t="s">
        <v>71</v>
      </c>
      <c r="B101" s="7">
        <v>300</v>
      </c>
      <c r="C101" s="8" t="s">
        <v>12</v>
      </c>
      <c r="D101" s="53">
        <f aca="true" t="shared" si="38" ref="D101:K101">SUM(D102:D103)</f>
        <v>0</v>
      </c>
      <c r="E101" s="53">
        <f t="shared" si="38"/>
        <v>1.5</v>
      </c>
      <c r="F101" s="53">
        <f t="shared" si="38"/>
        <v>0</v>
      </c>
      <c r="G101" s="53">
        <f t="shared" si="38"/>
        <v>0</v>
      </c>
      <c r="H101" s="53">
        <f t="shared" si="38"/>
        <v>0</v>
      </c>
      <c r="I101" s="53">
        <f t="shared" si="38"/>
        <v>0</v>
      </c>
      <c r="J101" s="53">
        <f t="shared" si="38"/>
        <v>1.5</v>
      </c>
      <c r="K101" s="54">
        <f t="shared" si="38"/>
        <v>0</v>
      </c>
    </row>
    <row r="102" spans="1:11" ht="15.75" hidden="1">
      <c r="A102" s="30" t="s">
        <v>34</v>
      </c>
      <c r="B102" s="9">
        <v>310</v>
      </c>
      <c r="C102" s="10" t="s">
        <v>13</v>
      </c>
      <c r="D102" s="72"/>
      <c r="E102" s="55">
        <f>SUM(F102:K102)</f>
        <v>0</v>
      </c>
      <c r="F102" s="72"/>
      <c r="G102" s="72"/>
      <c r="H102" s="72"/>
      <c r="I102" s="72"/>
      <c r="J102" s="72"/>
      <c r="K102" s="73"/>
    </row>
    <row r="103" spans="1:11" ht="15.75">
      <c r="A103" s="30" t="s">
        <v>34</v>
      </c>
      <c r="B103" s="9">
        <v>340</v>
      </c>
      <c r="C103" s="10" t="s">
        <v>14</v>
      </c>
      <c r="D103" s="72"/>
      <c r="E103" s="55">
        <f>SUM(F103:K103)</f>
        <v>1.5</v>
      </c>
      <c r="F103" s="72"/>
      <c r="G103" s="72"/>
      <c r="H103" s="72"/>
      <c r="I103" s="72"/>
      <c r="J103" s="72">
        <v>1.5</v>
      </c>
      <c r="K103" s="73"/>
    </row>
    <row r="104" spans="1:11" ht="15.75">
      <c r="A104" s="83" t="s">
        <v>25</v>
      </c>
      <c r="B104" s="84"/>
      <c r="C104" s="84"/>
      <c r="D104" s="49">
        <f aca="true" t="shared" si="39" ref="D104:K104">SUM(D89,D93,D100,D101)</f>
        <v>0</v>
      </c>
      <c r="E104" s="49">
        <f t="shared" si="39"/>
        <v>88</v>
      </c>
      <c r="F104" s="49">
        <f t="shared" si="39"/>
        <v>0</v>
      </c>
      <c r="G104" s="49">
        <f t="shared" si="39"/>
        <v>0</v>
      </c>
      <c r="H104" s="49">
        <f t="shared" si="39"/>
        <v>0</v>
      </c>
      <c r="I104" s="49">
        <f t="shared" si="39"/>
        <v>0</v>
      </c>
      <c r="J104" s="49">
        <f t="shared" si="39"/>
        <v>88</v>
      </c>
      <c r="K104" s="50">
        <f t="shared" si="39"/>
        <v>0</v>
      </c>
    </row>
    <row r="105" spans="1:11" ht="38.25" customHeight="1">
      <c r="A105" s="98" t="s">
        <v>72</v>
      </c>
      <c r="B105" s="99"/>
      <c r="C105" s="99"/>
      <c r="D105" s="59"/>
      <c r="E105" s="59"/>
      <c r="F105" s="59"/>
      <c r="G105" s="59"/>
      <c r="H105" s="59"/>
      <c r="I105" s="59"/>
      <c r="J105" s="59"/>
      <c r="K105" s="60"/>
    </row>
    <row r="106" spans="1:11" ht="54.75" customHeight="1" hidden="1">
      <c r="A106" s="34"/>
      <c r="B106" s="95" t="s">
        <v>78</v>
      </c>
      <c r="C106" s="95"/>
      <c r="D106" s="49">
        <f aca="true" t="shared" si="40" ref="D106:K106">SUM(D107,D110)</f>
        <v>0</v>
      </c>
      <c r="E106" s="49">
        <f t="shared" si="40"/>
        <v>0</v>
      </c>
      <c r="F106" s="49">
        <f t="shared" si="40"/>
        <v>0</v>
      </c>
      <c r="G106" s="49">
        <f t="shared" si="40"/>
        <v>0</v>
      </c>
      <c r="H106" s="49">
        <f t="shared" si="40"/>
        <v>0</v>
      </c>
      <c r="I106" s="49">
        <f t="shared" si="40"/>
        <v>0</v>
      </c>
      <c r="J106" s="49">
        <f t="shared" si="40"/>
        <v>0</v>
      </c>
      <c r="K106" s="50">
        <f t="shared" si="40"/>
        <v>0</v>
      </c>
    </row>
    <row r="107" spans="1:11" ht="15.75" hidden="1">
      <c r="A107" s="26" t="s">
        <v>75</v>
      </c>
      <c r="B107" s="7">
        <v>220</v>
      </c>
      <c r="C107" s="8" t="s">
        <v>4</v>
      </c>
      <c r="D107" s="53">
        <f aca="true" t="shared" si="41" ref="D107:K107">SUM(D108,D109)</f>
        <v>0</v>
      </c>
      <c r="E107" s="53">
        <f t="shared" si="41"/>
        <v>0</v>
      </c>
      <c r="F107" s="53">
        <f t="shared" si="41"/>
        <v>0</v>
      </c>
      <c r="G107" s="53">
        <f t="shared" si="41"/>
        <v>0</v>
      </c>
      <c r="H107" s="53">
        <f t="shared" si="41"/>
        <v>0</v>
      </c>
      <c r="I107" s="53">
        <f t="shared" si="41"/>
        <v>0</v>
      </c>
      <c r="J107" s="53">
        <f t="shared" si="41"/>
        <v>0</v>
      </c>
      <c r="K107" s="54">
        <f t="shared" si="41"/>
        <v>0</v>
      </c>
    </row>
    <row r="108" spans="1:11" ht="15.75" hidden="1">
      <c r="A108" s="30" t="s">
        <v>75</v>
      </c>
      <c r="B108" s="9">
        <v>225</v>
      </c>
      <c r="C108" s="10" t="s">
        <v>9</v>
      </c>
      <c r="D108" s="58"/>
      <c r="E108" s="55">
        <f>SUM(F108:K108)</f>
        <v>0</v>
      </c>
      <c r="F108" s="58"/>
      <c r="G108" s="58"/>
      <c r="H108" s="58"/>
      <c r="I108" s="58"/>
      <c r="J108" s="58"/>
      <c r="K108" s="65"/>
    </row>
    <row r="109" spans="1:11" ht="15.75" hidden="1">
      <c r="A109" s="30" t="s">
        <v>75</v>
      </c>
      <c r="B109" s="9">
        <v>226</v>
      </c>
      <c r="C109" s="10" t="s">
        <v>10</v>
      </c>
      <c r="D109" s="58"/>
      <c r="E109" s="55">
        <f>SUM(F109:K109)</f>
        <v>0</v>
      </c>
      <c r="F109" s="58"/>
      <c r="G109" s="58"/>
      <c r="H109" s="58"/>
      <c r="I109" s="58"/>
      <c r="J109" s="58"/>
      <c r="K109" s="65"/>
    </row>
    <row r="110" spans="1:11" ht="15.75" hidden="1">
      <c r="A110" s="26" t="s">
        <v>75</v>
      </c>
      <c r="B110" s="7">
        <v>300</v>
      </c>
      <c r="C110" s="8" t="s">
        <v>12</v>
      </c>
      <c r="D110" s="53">
        <f aca="true" t="shared" si="42" ref="D110:K110">SUM(D111,D112)</f>
        <v>0</v>
      </c>
      <c r="E110" s="53">
        <f t="shared" si="42"/>
        <v>0</v>
      </c>
      <c r="F110" s="53">
        <f t="shared" si="42"/>
        <v>0</v>
      </c>
      <c r="G110" s="53">
        <f t="shared" si="42"/>
        <v>0</v>
      </c>
      <c r="H110" s="53">
        <f t="shared" si="42"/>
        <v>0</v>
      </c>
      <c r="I110" s="53">
        <f t="shared" si="42"/>
        <v>0</v>
      </c>
      <c r="J110" s="53">
        <f t="shared" si="42"/>
        <v>0</v>
      </c>
      <c r="K110" s="54">
        <f t="shared" si="42"/>
        <v>0</v>
      </c>
    </row>
    <row r="111" spans="1:11" ht="15.75" hidden="1">
      <c r="A111" s="30" t="s">
        <v>75</v>
      </c>
      <c r="B111" s="9">
        <v>310</v>
      </c>
      <c r="C111" s="10" t="s">
        <v>13</v>
      </c>
      <c r="D111" s="58"/>
      <c r="E111" s="55">
        <f>SUM(F111:K111)</f>
        <v>0</v>
      </c>
      <c r="F111" s="58"/>
      <c r="G111" s="58"/>
      <c r="H111" s="58"/>
      <c r="I111" s="58"/>
      <c r="J111" s="58"/>
      <c r="K111" s="65"/>
    </row>
    <row r="112" spans="1:11" ht="15.75" hidden="1">
      <c r="A112" s="30" t="s">
        <v>75</v>
      </c>
      <c r="B112" s="9">
        <v>340</v>
      </c>
      <c r="C112" s="10" t="s">
        <v>14</v>
      </c>
      <c r="D112" s="58"/>
      <c r="E112" s="55">
        <f>SUM(F112:K112)</f>
        <v>0</v>
      </c>
      <c r="F112" s="58"/>
      <c r="G112" s="58"/>
      <c r="H112" s="58"/>
      <c r="I112" s="58"/>
      <c r="J112" s="58"/>
      <c r="K112" s="65"/>
    </row>
    <row r="113" spans="1:11" ht="36" customHeight="1">
      <c r="A113" s="34"/>
      <c r="B113" s="95" t="s">
        <v>76</v>
      </c>
      <c r="C113" s="95"/>
      <c r="D113" s="49">
        <f aca="true" t="shared" si="43" ref="D113:K113">SUM(D114,D117)</f>
        <v>36</v>
      </c>
      <c r="E113" s="49">
        <f t="shared" si="43"/>
        <v>36</v>
      </c>
      <c r="F113" s="49">
        <f t="shared" si="43"/>
        <v>36</v>
      </c>
      <c r="G113" s="49">
        <f t="shared" si="43"/>
        <v>0</v>
      </c>
      <c r="H113" s="49">
        <f t="shared" si="43"/>
        <v>0</v>
      </c>
      <c r="I113" s="49">
        <f t="shared" si="43"/>
        <v>0</v>
      </c>
      <c r="J113" s="49">
        <f t="shared" si="43"/>
        <v>0</v>
      </c>
      <c r="K113" s="50">
        <f t="shared" si="43"/>
        <v>0</v>
      </c>
    </row>
    <row r="114" spans="1:11" ht="15.75">
      <c r="A114" s="26" t="s">
        <v>77</v>
      </c>
      <c r="B114" s="7">
        <v>220</v>
      </c>
      <c r="C114" s="8" t="s">
        <v>4</v>
      </c>
      <c r="D114" s="53">
        <f aca="true" t="shared" si="44" ref="D114:K114">SUM(D115,D116)</f>
        <v>36</v>
      </c>
      <c r="E114" s="53">
        <f t="shared" si="44"/>
        <v>36</v>
      </c>
      <c r="F114" s="53">
        <f t="shared" si="44"/>
        <v>36</v>
      </c>
      <c r="G114" s="53">
        <f t="shared" si="44"/>
        <v>0</v>
      </c>
      <c r="H114" s="53">
        <f t="shared" si="44"/>
        <v>0</v>
      </c>
      <c r="I114" s="53">
        <f t="shared" si="44"/>
        <v>0</v>
      </c>
      <c r="J114" s="53">
        <f t="shared" si="44"/>
        <v>0</v>
      </c>
      <c r="K114" s="54">
        <f t="shared" si="44"/>
        <v>0</v>
      </c>
    </row>
    <row r="115" spans="1:11" ht="15.75">
      <c r="A115" s="30" t="s">
        <v>77</v>
      </c>
      <c r="B115" s="9">
        <v>225</v>
      </c>
      <c r="C115" s="10" t="s">
        <v>9</v>
      </c>
      <c r="D115" s="58"/>
      <c r="E115" s="55">
        <f>SUM(F115:K115)</f>
        <v>0</v>
      </c>
      <c r="F115" s="58"/>
      <c r="G115" s="58"/>
      <c r="H115" s="58"/>
      <c r="I115" s="58"/>
      <c r="J115" s="58"/>
      <c r="K115" s="65"/>
    </row>
    <row r="116" spans="1:11" ht="15.75">
      <c r="A116" s="30" t="s">
        <v>77</v>
      </c>
      <c r="B116" s="9">
        <v>226</v>
      </c>
      <c r="C116" s="10" t="s">
        <v>10</v>
      </c>
      <c r="D116" s="58">
        <v>36</v>
      </c>
      <c r="E116" s="55">
        <f>SUM(F116:K116)</f>
        <v>36</v>
      </c>
      <c r="F116" s="58">
        <v>36</v>
      </c>
      <c r="G116" s="58"/>
      <c r="H116" s="58"/>
      <c r="I116" s="58"/>
      <c r="J116" s="58"/>
      <c r="K116" s="65"/>
    </row>
    <row r="117" spans="1:11" ht="15.75">
      <c r="A117" s="26" t="s">
        <v>77</v>
      </c>
      <c r="B117" s="7">
        <v>300</v>
      </c>
      <c r="C117" s="8" t="s">
        <v>12</v>
      </c>
      <c r="D117" s="53">
        <f aca="true" t="shared" si="45" ref="D117:K117">SUM(D118,D119)</f>
        <v>0</v>
      </c>
      <c r="E117" s="53">
        <f t="shared" si="45"/>
        <v>0</v>
      </c>
      <c r="F117" s="53">
        <f t="shared" si="45"/>
        <v>0</v>
      </c>
      <c r="G117" s="53">
        <f t="shared" si="45"/>
        <v>0</v>
      </c>
      <c r="H117" s="53">
        <f t="shared" si="45"/>
        <v>0</v>
      </c>
      <c r="I117" s="53">
        <f t="shared" si="45"/>
        <v>0</v>
      </c>
      <c r="J117" s="53">
        <f t="shared" si="45"/>
        <v>0</v>
      </c>
      <c r="K117" s="54">
        <f t="shared" si="45"/>
        <v>0</v>
      </c>
    </row>
    <row r="118" spans="1:11" ht="15.75">
      <c r="A118" s="30" t="s">
        <v>77</v>
      </c>
      <c r="B118" s="9">
        <v>310</v>
      </c>
      <c r="C118" s="10" t="s">
        <v>13</v>
      </c>
      <c r="D118" s="58"/>
      <c r="E118" s="55">
        <f>SUM(F118:K118)</f>
        <v>0</v>
      </c>
      <c r="F118" s="58"/>
      <c r="G118" s="58"/>
      <c r="H118" s="58"/>
      <c r="I118" s="58"/>
      <c r="J118" s="58"/>
      <c r="K118" s="65"/>
    </row>
    <row r="119" spans="1:11" ht="15.75">
      <c r="A119" s="30" t="s">
        <v>77</v>
      </c>
      <c r="B119" s="9">
        <v>340</v>
      </c>
      <c r="C119" s="10" t="s">
        <v>14</v>
      </c>
      <c r="D119" s="58"/>
      <c r="E119" s="55">
        <f>SUM(F119:K119)</f>
        <v>0</v>
      </c>
      <c r="F119" s="58"/>
      <c r="G119" s="58"/>
      <c r="H119" s="58"/>
      <c r="I119" s="58"/>
      <c r="J119" s="58"/>
      <c r="K119" s="65"/>
    </row>
    <row r="120" spans="1:11" ht="15.75">
      <c r="A120" s="83" t="s">
        <v>91</v>
      </c>
      <c r="B120" s="84"/>
      <c r="C120" s="84"/>
      <c r="D120" s="49">
        <f aca="true" t="shared" si="46" ref="D120:K120">SUM(D106,D113)</f>
        <v>36</v>
      </c>
      <c r="E120" s="49">
        <f t="shared" si="46"/>
        <v>36</v>
      </c>
      <c r="F120" s="49">
        <f t="shared" si="46"/>
        <v>36</v>
      </c>
      <c r="G120" s="49">
        <f t="shared" si="46"/>
        <v>0</v>
      </c>
      <c r="H120" s="49">
        <f t="shared" si="46"/>
        <v>0</v>
      </c>
      <c r="I120" s="49">
        <f t="shared" si="46"/>
        <v>0</v>
      </c>
      <c r="J120" s="49">
        <f t="shared" si="46"/>
        <v>0</v>
      </c>
      <c r="K120" s="50">
        <f t="shared" si="46"/>
        <v>0</v>
      </c>
    </row>
    <row r="121" spans="1:11" ht="15.75">
      <c r="A121" s="93" t="s">
        <v>62</v>
      </c>
      <c r="B121" s="94"/>
      <c r="C121" s="94"/>
      <c r="D121" s="59"/>
      <c r="E121" s="59"/>
      <c r="F121" s="59"/>
      <c r="G121" s="59"/>
      <c r="H121" s="59"/>
      <c r="I121" s="59"/>
      <c r="J121" s="59"/>
      <c r="K121" s="60"/>
    </row>
    <row r="122" spans="1:11" ht="15.75">
      <c r="A122" s="24"/>
      <c r="B122" s="81" t="s">
        <v>73</v>
      </c>
      <c r="C122" s="81"/>
      <c r="D122" s="49">
        <f aca="true" t="shared" si="47" ref="D122:K122">SUM(D123,D124,D125)</f>
        <v>0</v>
      </c>
      <c r="E122" s="49">
        <f t="shared" si="47"/>
        <v>37.5</v>
      </c>
      <c r="F122" s="49">
        <f t="shared" si="47"/>
        <v>0</v>
      </c>
      <c r="G122" s="49">
        <f t="shared" si="47"/>
        <v>0</v>
      </c>
      <c r="H122" s="49">
        <f t="shared" si="47"/>
        <v>0</v>
      </c>
      <c r="I122" s="49">
        <f t="shared" si="47"/>
        <v>0</v>
      </c>
      <c r="J122" s="49">
        <f t="shared" si="47"/>
        <v>0</v>
      </c>
      <c r="K122" s="50">
        <f t="shared" si="47"/>
        <v>37.5</v>
      </c>
    </row>
    <row r="123" spans="1:11" ht="15.75">
      <c r="A123" s="31" t="s">
        <v>70</v>
      </c>
      <c r="B123" s="9">
        <v>211</v>
      </c>
      <c r="C123" s="10" t="s">
        <v>1</v>
      </c>
      <c r="D123" s="72"/>
      <c r="E123" s="55">
        <f>SUM(F123:K123)</f>
        <v>27.5</v>
      </c>
      <c r="F123" s="72"/>
      <c r="G123" s="72"/>
      <c r="H123" s="72"/>
      <c r="I123" s="72"/>
      <c r="J123" s="72"/>
      <c r="K123" s="73">
        <v>27.5</v>
      </c>
    </row>
    <row r="124" spans="1:11" ht="15.75">
      <c r="A124" s="31" t="s">
        <v>70</v>
      </c>
      <c r="B124" s="9">
        <v>213</v>
      </c>
      <c r="C124" s="10" t="s">
        <v>3</v>
      </c>
      <c r="D124" s="72"/>
      <c r="E124" s="55">
        <f>SUM(F124:K124)</f>
        <v>8.3</v>
      </c>
      <c r="F124" s="72"/>
      <c r="G124" s="72"/>
      <c r="H124" s="72"/>
      <c r="I124" s="72"/>
      <c r="J124" s="72"/>
      <c r="K124" s="73">
        <v>8.3</v>
      </c>
    </row>
    <row r="125" spans="1:11" ht="15.75">
      <c r="A125" s="31" t="s">
        <v>70</v>
      </c>
      <c r="B125" s="9">
        <v>340</v>
      </c>
      <c r="C125" s="10" t="s">
        <v>14</v>
      </c>
      <c r="D125" s="72"/>
      <c r="E125" s="55">
        <f>SUM(F125:K125)</f>
        <v>1.7</v>
      </c>
      <c r="F125" s="72"/>
      <c r="G125" s="72"/>
      <c r="H125" s="72"/>
      <c r="I125" s="72"/>
      <c r="J125" s="72"/>
      <c r="K125" s="73">
        <v>1.7</v>
      </c>
    </row>
    <row r="126" spans="1:11" ht="15.75" hidden="1">
      <c r="A126" s="24"/>
      <c r="B126" s="81" t="s">
        <v>96</v>
      </c>
      <c r="C126" s="81"/>
      <c r="D126" s="49">
        <f aca="true" t="shared" si="48" ref="D126:K126">SUM(D127)</f>
        <v>0</v>
      </c>
      <c r="E126" s="49">
        <f t="shared" si="48"/>
        <v>0</v>
      </c>
      <c r="F126" s="49">
        <f t="shared" si="48"/>
        <v>0</v>
      </c>
      <c r="G126" s="49">
        <f t="shared" si="48"/>
        <v>0</v>
      </c>
      <c r="H126" s="49">
        <f t="shared" si="48"/>
        <v>0</v>
      </c>
      <c r="I126" s="49">
        <f t="shared" si="48"/>
        <v>0</v>
      </c>
      <c r="J126" s="49">
        <f t="shared" si="48"/>
        <v>0</v>
      </c>
      <c r="K126" s="50">
        <f t="shared" si="48"/>
        <v>0</v>
      </c>
    </row>
    <row r="127" spans="1:11" ht="15.75" hidden="1">
      <c r="A127" s="31" t="s">
        <v>95</v>
      </c>
      <c r="B127" s="9">
        <v>224</v>
      </c>
      <c r="C127" s="10" t="s">
        <v>8</v>
      </c>
      <c r="D127" s="72"/>
      <c r="E127" s="55">
        <f>SUM(F127:K127)</f>
        <v>0</v>
      </c>
      <c r="F127" s="72"/>
      <c r="G127" s="72"/>
      <c r="H127" s="72"/>
      <c r="I127" s="72"/>
      <c r="J127" s="72"/>
      <c r="K127" s="73"/>
    </row>
    <row r="128" spans="1:11" ht="15.75" hidden="1">
      <c r="A128" s="24"/>
      <c r="B128" s="81" t="s">
        <v>97</v>
      </c>
      <c r="C128" s="81"/>
      <c r="D128" s="49">
        <f aca="true" t="shared" si="49" ref="D128:K128">SUM(D129:D139)</f>
        <v>507</v>
      </c>
      <c r="E128" s="49">
        <f t="shared" si="49"/>
        <v>0</v>
      </c>
      <c r="F128" s="49">
        <f t="shared" si="49"/>
        <v>0</v>
      </c>
      <c r="G128" s="49">
        <f t="shared" si="49"/>
        <v>0</v>
      </c>
      <c r="H128" s="49">
        <f t="shared" si="49"/>
        <v>0</v>
      </c>
      <c r="I128" s="49">
        <f t="shared" si="49"/>
        <v>0</v>
      </c>
      <c r="J128" s="49">
        <f t="shared" si="49"/>
        <v>0</v>
      </c>
      <c r="K128" s="50">
        <f t="shared" si="49"/>
        <v>0</v>
      </c>
    </row>
    <row r="129" spans="1:11" ht="15.75" hidden="1">
      <c r="A129" s="31" t="s">
        <v>98</v>
      </c>
      <c r="B129" s="9">
        <v>225</v>
      </c>
      <c r="C129" s="10" t="s">
        <v>100</v>
      </c>
      <c r="D129" s="72">
        <v>7</v>
      </c>
      <c r="E129" s="55">
        <f aca="true" t="shared" si="50" ref="E129:E139">SUM(F129:K129)</f>
        <v>0</v>
      </c>
      <c r="F129" s="72"/>
      <c r="G129" s="72"/>
      <c r="H129" s="72"/>
      <c r="I129" s="72"/>
      <c r="J129" s="72"/>
      <c r="K129" s="73"/>
    </row>
    <row r="130" spans="1:11" ht="31.5" hidden="1">
      <c r="A130" s="31" t="s">
        <v>98</v>
      </c>
      <c r="B130" s="9">
        <v>225</v>
      </c>
      <c r="C130" s="17" t="s">
        <v>102</v>
      </c>
      <c r="D130" s="72"/>
      <c r="E130" s="55">
        <f t="shared" si="50"/>
        <v>0</v>
      </c>
      <c r="F130" s="72"/>
      <c r="G130" s="72"/>
      <c r="H130" s="72"/>
      <c r="I130" s="72"/>
      <c r="J130" s="72"/>
      <c r="K130" s="73"/>
    </row>
    <row r="131" spans="1:11" ht="15.75" hidden="1">
      <c r="A131" s="31" t="s">
        <v>98</v>
      </c>
      <c r="B131" s="9">
        <v>225</v>
      </c>
      <c r="C131" s="10" t="s">
        <v>101</v>
      </c>
      <c r="D131" s="72"/>
      <c r="E131" s="55">
        <f t="shared" si="50"/>
        <v>0</v>
      </c>
      <c r="F131" s="72"/>
      <c r="G131" s="72"/>
      <c r="H131" s="72"/>
      <c r="I131" s="72"/>
      <c r="J131" s="72"/>
      <c r="K131" s="73"/>
    </row>
    <row r="132" spans="1:11" ht="15.75" hidden="1">
      <c r="A132" s="31" t="s">
        <v>98</v>
      </c>
      <c r="B132" s="9">
        <v>226</v>
      </c>
      <c r="C132" s="10" t="s">
        <v>100</v>
      </c>
      <c r="D132" s="72">
        <v>500</v>
      </c>
      <c r="E132" s="55">
        <f t="shared" si="50"/>
        <v>0</v>
      </c>
      <c r="F132" s="72"/>
      <c r="G132" s="72"/>
      <c r="H132" s="72"/>
      <c r="I132" s="72"/>
      <c r="J132" s="72"/>
      <c r="K132" s="73"/>
    </row>
    <row r="133" spans="1:11" ht="15.75" hidden="1">
      <c r="A133" s="31" t="s">
        <v>98</v>
      </c>
      <c r="B133" s="9">
        <v>226</v>
      </c>
      <c r="C133" s="10" t="s">
        <v>101</v>
      </c>
      <c r="D133" s="72"/>
      <c r="E133" s="55">
        <f t="shared" si="50"/>
        <v>0</v>
      </c>
      <c r="F133" s="72"/>
      <c r="G133" s="72"/>
      <c r="H133" s="72"/>
      <c r="I133" s="72"/>
      <c r="J133" s="72"/>
      <c r="K133" s="73"/>
    </row>
    <row r="134" spans="1:11" ht="15.75" hidden="1">
      <c r="A134" s="31" t="s">
        <v>98</v>
      </c>
      <c r="B134" s="9">
        <v>290</v>
      </c>
      <c r="C134" s="10" t="s">
        <v>100</v>
      </c>
      <c r="D134" s="72"/>
      <c r="E134" s="55">
        <f t="shared" si="50"/>
        <v>0</v>
      </c>
      <c r="F134" s="72"/>
      <c r="G134" s="72"/>
      <c r="H134" s="72"/>
      <c r="I134" s="72"/>
      <c r="J134" s="72"/>
      <c r="K134" s="73"/>
    </row>
    <row r="135" spans="1:11" ht="15.75" hidden="1">
      <c r="A135" s="31" t="s">
        <v>98</v>
      </c>
      <c r="B135" s="9">
        <v>290</v>
      </c>
      <c r="C135" s="10" t="s">
        <v>101</v>
      </c>
      <c r="D135" s="72"/>
      <c r="E135" s="55">
        <f t="shared" si="50"/>
        <v>0</v>
      </c>
      <c r="F135" s="72"/>
      <c r="G135" s="72"/>
      <c r="H135" s="72"/>
      <c r="I135" s="72"/>
      <c r="J135" s="72"/>
      <c r="K135" s="73"/>
    </row>
    <row r="136" spans="1:11" ht="15.75" hidden="1">
      <c r="A136" s="31" t="s">
        <v>98</v>
      </c>
      <c r="B136" s="9">
        <v>310</v>
      </c>
      <c r="C136" s="10" t="s">
        <v>100</v>
      </c>
      <c r="D136" s="72"/>
      <c r="E136" s="55">
        <f t="shared" si="50"/>
        <v>0</v>
      </c>
      <c r="F136" s="72"/>
      <c r="G136" s="72"/>
      <c r="H136" s="72"/>
      <c r="I136" s="72"/>
      <c r="J136" s="72"/>
      <c r="K136" s="73"/>
    </row>
    <row r="137" spans="1:11" ht="15.75" hidden="1">
      <c r="A137" s="31" t="s">
        <v>98</v>
      </c>
      <c r="B137" s="9">
        <v>310</v>
      </c>
      <c r="C137" s="10" t="s">
        <v>101</v>
      </c>
      <c r="D137" s="72"/>
      <c r="E137" s="55">
        <f t="shared" si="50"/>
        <v>0</v>
      </c>
      <c r="F137" s="72"/>
      <c r="G137" s="72"/>
      <c r="H137" s="72"/>
      <c r="I137" s="72"/>
      <c r="J137" s="72"/>
      <c r="K137" s="73"/>
    </row>
    <row r="138" spans="1:11" ht="15.75" hidden="1">
      <c r="A138" s="31" t="s">
        <v>98</v>
      </c>
      <c r="B138" s="9">
        <v>340</v>
      </c>
      <c r="C138" s="10" t="s">
        <v>100</v>
      </c>
      <c r="D138" s="72"/>
      <c r="E138" s="55">
        <f t="shared" si="50"/>
        <v>0</v>
      </c>
      <c r="F138" s="72"/>
      <c r="G138" s="72"/>
      <c r="H138" s="72"/>
      <c r="I138" s="72"/>
      <c r="J138" s="72"/>
      <c r="K138" s="73"/>
    </row>
    <row r="139" spans="1:11" ht="15.75" hidden="1">
      <c r="A139" s="31" t="s">
        <v>98</v>
      </c>
      <c r="B139" s="9">
        <v>340</v>
      </c>
      <c r="C139" s="10" t="s">
        <v>101</v>
      </c>
      <c r="D139" s="72"/>
      <c r="E139" s="55">
        <f t="shared" si="50"/>
        <v>0</v>
      </c>
      <c r="F139" s="72"/>
      <c r="G139" s="72"/>
      <c r="H139" s="72"/>
      <c r="I139" s="72"/>
      <c r="J139" s="72"/>
      <c r="K139" s="73"/>
    </row>
    <row r="140" spans="1:11" ht="36" customHeight="1" hidden="1">
      <c r="A140" s="24"/>
      <c r="B140" s="95" t="s">
        <v>79</v>
      </c>
      <c r="C140" s="95"/>
      <c r="D140" s="49">
        <f>SUM(D141,D142)</f>
        <v>10</v>
      </c>
      <c r="E140" s="49">
        <f>SUM(E141,E142,E143)</f>
        <v>0</v>
      </c>
      <c r="F140" s="49">
        <f aca="true" t="shared" si="51" ref="F140:K140">SUM(F141,F142)</f>
        <v>0</v>
      </c>
      <c r="G140" s="49">
        <f t="shared" si="51"/>
        <v>0</v>
      </c>
      <c r="H140" s="49">
        <f t="shared" si="51"/>
        <v>0</v>
      </c>
      <c r="I140" s="49">
        <f t="shared" si="51"/>
        <v>0</v>
      </c>
      <c r="J140" s="49">
        <f t="shared" si="51"/>
        <v>0</v>
      </c>
      <c r="K140" s="50">
        <f t="shared" si="51"/>
        <v>0</v>
      </c>
    </row>
    <row r="141" spans="1:11" ht="15.75" hidden="1">
      <c r="A141" s="31" t="s">
        <v>47</v>
      </c>
      <c r="B141" s="9">
        <v>226</v>
      </c>
      <c r="C141" s="10" t="s">
        <v>85</v>
      </c>
      <c r="D141" s="58">
        <v>10</v>
      </c>
      <c r="E141" s="55">
        <f>SUM(F141:K141)</f>
        <v>0</v>
      </c>
      <c r="F141" s="58"/>
      <c r="G141" s="58"/>
      <c r="H141" s="58"/>
      <c r="I141" s="58"/>
      <c r="J141" s="58"/>
      <c r="K141" s="65"/>
    </row>
    <row r="142" spans="1:11" ht="15.75" hidden="1">
      <c r="A142" s="31" t="s">
        <v>47</v>
      </c>
      <c r="B142" s="9">
        <v>226</v>
      </c>
      <c r="C142" s="10" t="s">
        <v>86</v>
      </c>
      <c r="D142" s="72"/>
      <c r="E142" s="55">
        <f>SUM(F142:K142)</f>
        <v>0</v>
      </c>
      <c r="F142" s="72"/>
      <c r="G142" s="72"/>
      <c r="H142" s="72"/>
      <c r="I142" s="72"/>
      <c r="J142" s="72"/>
      <c r="K142" s="73"/>
    </row>
    <row r="143" spans="1:11" ht="31.5" hidden="1">
      <c r="A143" s="31" t="s">
        <v>47</v>
      </c>
      <c r="B143" s="9">
        <v>251</v>
      </c>
      <c r="C143" s="17" t="s">
        <v>33</v>
      </c>
      <c r="D143" s="72"/>
      <c r="E143" s="55">
        <f>SUM(F143:K143)</f>
        <v>0</v>
      </c>
      <c r="F143" s="72"/>
      <c r="G143" s="72"/>
      <c r="H143" s="72"/>
      <c r="I143" s="72"/>
      <c r="J143" s="72"/>
      <c r="K143" s="73"/>
    </row>
    <row r="144" spans="1:11" ht="15.75">
      <c r="A144" s="83" t="s">
        <v>53</v>
      </c>
      <c r="B144" s="84"/>
      <c r="C144" s="84"/>
      <c r="D144" s="49">
        <f aca="true" t="shared" si="52" ref="D144:K144">SUM(D140,D122,D126,D128)</f>
        <v>517</v>
      </c>
      <c r="E144" s="49">
        <f t="shared" si="52"/>
        <v>37.5</v>
      </c>
      <c r="F144" s="49">
        <f t="shared" si="52"/>
        <v>0</v>
      </c>
      <c r="G144" s="49">
        <f t="shared" si="52"/>
        <v>0</v>
      </c>
      <c r="H144" s="49">
        <f t="shared" si="52"/>
        <v>0</v>
      </c>
      <c r="I144" s="49">
        <f t="shared" si="52"/>
        <v>0</v>
      </c>
      <c r="J144" s="49">
        <f t="shared" si="52"/>
        <v>0</v>
      </c>
      <c r="K144" s="50">
        <f t="shared" si="52"/>
        <v>37.5</v>
      </c>
    </row>
    <row r="145" spans="1:11" ht="15.75">
      <c r="A145" s="18" t="s">
        <v>44</v>
      </c>
      <c r="B145" s="14"/>
      <c r="C145" s="15"/>
      <c r="D145" s="59"/>
      <c r="E145" s="59"/>
      <c r="F145" s="59"/>
      <c r="G145" s="59"/>
      <c r="H145" s="59"/>
      <c r="I145" s="59"/>
      <c r="J145" s="59"/>
      <c r="K145" s="60"/>
    </row>
    <row r="146" spans="1:11" ht="15.75" hidden="1">
      <c r="A146" s="24"/>
      <c r="B146" s="81" t="s">
        <v>74</v>
      </c>
      <c r="C146" s="81"/>
      <c r="D146" s="49">
        <f aca="true" t="shared" si="53" ref="D146:K146">SUM(D147:D163)</f>
        <v>0</v>
      </c>
      <c r="E146" s="49">
        <f t="shared" si="53"/>
        <v>0</v>
      </c>
      <c r="F146" s="49">
        <f t="shared" si="53"/>
        <v>0</v>
      </c>
      <c r="G146" s="49">
        <f t="shared" si="53"/>
        <v>0</v>
      </c>
      <c r="H146" s="49">
        <f t="shared" si="53"/>
        <v>0</v>
      </c>
      <c r="I146" s="49">
        <f t="shared" si="53"/>
        <v>0</v>
      </c>
      <c r="J146" s="49">
        <f t="shared" si="53"/>
        <v>0</v>
      </c>
      <c r="K146" s="50">
        <f t="shared" si="53"/>
        <v>0</v>
      </c>
    </row>
    <row r="147" spans="1:11" ht="15.75" hidden="1">
      <c r="A147" s="30" t="s">
        <v>59</v>
      </c>
      <c r="B147" s="9">
        <v>225</v>
      </c>
      <c r="C147" s="10" t="s">
        <v>9</v>
      </c>
      <c r="D147" s="72"/>
      <c r="E147" s="55">
        <f aca="true" t="shared" si="54" ref="E147:E163">SUM(F147:K147)</f>
        <v>0</v>
      </c>
      <c r="F147" s="72"/>
      <c r="G147" s="72"/>
      <c r="H147" s="72"/>
      <c r="I147" s="72"/>
      <c r="J147" s="72"/>
      <c r="K147" s="73"/>
    </row>
    <row r="148" spans="1:11" ht="15.75" hidden="1">
      <c r="A148" s="30" t="s">
        <v>59</v>
      </c>
      <c r="B148" s="9">
        <v>226</v>
      </c>
      <c r="C148" s="10" t="s">
        <v>10</v>
      </c>
      <c r="D148" s="72"/>
      <c r="E148" s="55">
        <f t="shared" si="54"/>
        <v>0</v>
      </c>
      <c r="F148" s="72"/>
      <c r="G148" s="72"/>
      <c r="H148" s="72"/>
      <c r="I148" s="72"/>
      <c r="J148" s="72"/>
      <c r="K148" s="73"/>
    </row>
    <row r="149" spans="1:11" ht="31.5" hidden="1">
      <c r="A149" s="30" t="s">
        <v>59</v>
      </c>
      <c r="B149" s="9">
        <v>241</v>
      </c>
      <c r="C149" s="17" t="s">
        <v>57</v>
      </c>
      <c r="D149" s="72"/>
      <c r="E149" s="55">
        <f t="shared" si="54"/>
        <v>0</v>
      </c>
      <c r="F149" s="72"/>
      <c r="G149" s="72"/>
      <c r="H149" s="72"/>
      <c r="I149" s="72"/>
      <c r="J149" s="72"/>
      <c r="K149" s="73"/>
    </row>
    <row r="150" spans="1:11" ht="31.5" hidden="1">
      <c r="A150" s="30" t="s">
        <v>59</v>
      </c>
      <c r="B150" s="9">
        <v>242</v>
      </c>
      <c r="C150" s="17" t="s">
        <v>58</v>
      </c>
      <c r="D150" s="72"/>
      <c r="E150" s="55">
        <f t="shared" si="54"/>
        <v>0</v>
      </c>
      <c r="F150" s="72"/>
      <c r="G150" s="72"/>
      <c r="H150" s="72"/>
      <c r="I150" s="72"/>
      <c r="J150" s="72"/>
      <c r="K150" s="73"/>
    </row>
    <row r="151" spans="1:11" ht="15.75" hidden="1">
      <c r="A151" s="30" t="s">
        <v>59</v>
      </c>
      <c r="B151" s="9">
        <v>290</v>
      </c>
      <c r="C151" s="10" t="s">
        <v>11</v>
      </c>
      <c r="D151" s="72"/>
      <c r="E151" s="55">
        <f t="shared" si="54"/>
        <v>0</v>
      </c>
      <c r="F151" s="72"/>
      <c r="G151" s="72"/>
      <c r="H151" s="72"/>
      <c r="I151" s="72"/>
      <c r="J151" s="72"/>
      <c r="K151" s="73"/>
    </row>
    <row r="152" spans="1:11" ht="15.75" hidden="1">
      <c r="A152" s="30" t="s">
        <v>59</v>
      </c>
      <c r="B152" s="9">
        <v>310</v>
      </c>
      <c r="C152" s="10" t="s">
        <v>13</v>
      </c>
      <c r="D152" s="72"/>
      <c r="E152" s="55">
        <f t="shared" si="54"/>
        <v>0</v>
      </c>
      <c r="F152" s="72"/>
      <c r="G152" s="72"/>
      <c r="H152" s="72"/>
      <c r="I152" s="72"/>
      <c r="J152" s="72"/>
      <c r="K152" s="73"/>
    </row>
    <row r="153" spans="1:11" ht="15.75" hidden="1">
      <c r="A153" s="30" t="s">
        <v>59</v>
      </c>
      <c r="B153" s="9">
        <v>340</v>
      </c>
      <c r="C153" s="10" t="s">
        <v>14</v>
      </c>
      <c r="D153" s="72"/>
      <c r="E153" s="55">
        <f t="shared" si="54"/>
        <v>0</v>
      </c>
      <c r="F153" s="72"/>
      <c r="G153" s="72"/>
      <c r="H153" s="72"/>
      <c r="I153" s="72"/>
      <c r="J153" s="72"/>
      <c r="K153" s="73"/>
    </row>
    <row r="154" spans="1:11" ht="15.75" hidden="1">
      <c r="A154" s="30" t="s">
        <v>59</v>
      </c>
      <c r="B154" s="9">
        <v>225</v>
      </c>
      <c r="C154" s="10" t="s">
        <v>100</v>
      </c>
      <c r="D154" s="72"/>
      <c r="E154" s="55">
        <f t="shared" si="54"/>
        <v>0</v>
      </c>
      <c r="F154" s="72"/>
      <c r="G154" s="72"/>
      <c r="H154" s="72"/>
      <c r="I154" s="72"/>
      <c r="J154" s="72"/>
      <c r="K154" s="73"/>
    </row>
    <row r="155" spans="1:11" ht="15.75" hidden="1">
      <c r="A155" s="30" t="s">
        <v>59</v>
      </c>
      <c r="B155" s="9">
        <v>225</v>
      </c>
      <c r="C155" s="10" t="s">
        <v>101</v>
      </c>
      <c r="D155" s="72"/>
      <c r="E155" s="55">
        <f t="shared" si="54"/>
        <v>0</v>
      </c>
      <c r="F155" s="72"/>
      <c r="G155" s="72"/>
      <c r="H155" s="72"/>
      <c r="I155" s="72"/>
      <c r="J155" s="72"/>
      <c r="K155" s="73"/>
    </row>
    <row r="156" spans="1:11" ht="15.75" hidden="1">
      <c r="A156" s="30" t="s">
        <v>59</v>
      </c>
      <c r="B156" s="9">
        <v>226</v>
      </c>
      <c r="C156" s="10" t="s">
        <v>100</v>
      </c>
      <c r="D156" s="72"/>
      <c r="E156" s="55">
        <f t="shared" si="54"/>
        <v>0</v>
      </c>
      <c r="F156" s="72"/>
      <c r="G156" s="72"/>
      <c r="H156" s="72"/>
      <c r="I156" s="72"/>
      <c r="J156" s="72"/>
      <c r="K156" s="73"/>
    </row>
    <row r="157" spans="1:11" ht="15.75" hidden="1">
      <c r="A157" s="30" t="s">
        <v>59</v>
      </c>
      <c r="B157" s="9">
        <v>226</v>
      </c>
      <c r="C157" s="10" t="s">
        <v>101</v>
      </c>
      <c r="D157" s="72"/>
      <c r="E157" s="55">
        <f t="shared" si="54"/>
        <v>0</v>
      </c>
      <c r="F157" s="72"/>
      <c r="G157" s="72"/>
      <c r="H157" s="72"/>
      <c r="I157" s="72"/>
      <c r="J157" s="72"/>
      <c r="K157" s="73"/>
    </row>
    <row r="158" spans="1:11" ht="15.75" hidden="1">
      <c r="A158" s="30" t="s">
        <v>59</v>
      </c>
      <c r="B158" s="9">
        <v>290</v>
      </c>
      <c r="C158" s="10" t="s">
        <v>100</v>
      </c>
      <c r="D158" s="72"/>
      <c r="E158" s="55">
        <f t="shared" si="54"/>
        <v>0</v>
      </c>
      <c r="F158" s="72"/>
      <c r="G158" s="72"/>
      <c r="H158" s="72"/>
      <c r="I158" s="72"/>
      <c r="J158" s="72"/>
      <c r="K158" s="73"/>
    </row>
    <row r="159" spans="1:11" ht="15.75" hidden="1">
      <c r="A159" s="30" t="s">
        <v>59</v>
      </c>
      <c r="B159" s="9">
        <v>290</v>
      </c>
      <c r="C159" s="10" t="s">
        <v>101</v>
      </c>
      <c r="D159" s="72"/>
      <c r="E159" s="55">
        <f t="shared" si="54"/>
        <v>0</v>
      </c>
      <c r="F159" s="72"/>
      <c r="G159" s="72"/>
      <c r="H159" s="72"/>
      <c r="I159" s="72"/>
      <c r="J159" s="72"/>
      <c r="K159" s="73"/>
    </row>
    <row r="160" spans="1:11" ht="15.75" hidden="1">
      <c r="A160" s="30" t="s">
        <v>59</v>
      </c>
      <c r="B160" s="9">
        <v>310</v>
      </c>
      <c r="C160" s="10" t="s">
        <v>100</v>
      </c>
      <c r="D160" s="72"/>
      <c r="E160" s="55">
        <f t="shared" si="54"/>
        <v>0</v>
      </c>
      <c r="F160" s="72"/>
      <c r="G160" s="72"/>
      <c r="H160" s="72"/>
      <c r="I160" s="72"/>
      <c r="J160" s="72"/>
      <c r="K160" s="73"/>
    </row>
    <row r="161" spans="1:11" ht="15.75" hidden="1">
      <c r="A161" s="30" t="s">
        <v>59</v>
      </c>
      <c r="B161" s="9">
        <v>310</v>
      </c>
      <c r="C161" s="10" t="s">
        <v>101</v>
      </c>
      <c r="D161" s="72"/>
      <c r="E161" s="55">
        <f t="shared" si="54"/>
        <v>0</v>
      </c>
      <c r="F161" s="72"/>
      <c r="G161" s="72"/>
      <c r="H161" s="72"/>
      <c r="I161" s="72"/>
      <c r="J161" s="72"/>
      <c r="K161" s="73"/>
    </row>
    <row r="162" spans="1:11" ht="15.75" hidden="1">
      <c r="A162" s="30" t="s">
        <v>59</v>
      </c>
      <c r="B162" s="9">
        <v>340</v>
      </c>
      <c r="C162" s="10" t="s">
        <v>100</v>
      </c>
      <c r="D162" s="72"/>
      <c r="E162" s="55">
        <f t="shared" si="54"/>
        <v>0</v>
      </c>
      <c r="F162" s="72"/>
      <c r="G162" s="72"/>
      <c r="H162" s="72"/>
      <c r="I162" s="72"/>
      <c r="J162" s="72"/>
      <c r="K162" s="73"/>
    </row>
    <row r="163" spans="1:11" ht="15.75" hidden="1">
      <c r="A163" s="30" t="s">
        <v>59</v>
      </c>
      <c r="B163" s="9">
        <v>340</v>
      </c>
      <c r="C163" s="10" t="s">
        <v>101</v>
      </c>
      <c r="D163" s="72"/>
      <c r="E163" s="55">
        <f t="shared" si="54"/>
        <v>0</v>
      </c>
      <c r="F163" s="72"/>
      <c r="G163" s="72"/>
      <c r="H163" s="72"/>
      <c r="I163" s="72"/>
      <c r="J163" s="72"/>
      <c r="K163" s="73"/>
    </row>
    <row r="164" spans="1:11" ht="15.75">
      <c r="A164" s="35"/>
      <c r="B164" s="81" t="s">
        <v>80</v>
      </c>
      <c r="C164" s="81"/>
      <c r="D164" s="49">
        <f aca="true" t="shared" si="55" ref="D164:K164">SUM(D165:D185)</f>
        <v>160</v>
      </c>
      <c r="E164" s="49">
        <f t="shared" si="55"/>
        <v>0</v>
      </c>
      <c r="F164" s="49">
        <f t="shared" si="55"/>
        <v>0</v>
      </c>
      <c r="G164" s="49">
        <f t="shared" si="55"/>
        <v>0</v>
      </c>
      <c r="H164" s="49">
        <f t="shared" si="55"/>
        <v>0</v>
      </c>
      <c r="I164" s="49">
        <f t="shared" si="55"/>
        <v>0</v>
      </c>
      <c r="J164" s="49">
        <f t="shared" si="55"/>
        <v>0</v>
      </c>
      <c r="K164" s="50">
        <f t="shared" si="55"/>
        <v>0</v>
      </c>
    </row>
    <row r="165" spans="1:11" ht="15.75" hidden="1">
      <c r="A165" s="30" t="s">
        <v>49</v>
      </c>
      <c r="B165" s="9">
        <v>225</v>
      </c>
      <c r="C165" s="10" t="s">
        <v>9</v>
      </c>
      <c r="D165" s="72"/>
      <c r="E165" s="55">
        <f aca="true" t="shared" si="56" ref="E165:E185">SUM(F165:K165)</f>
        <v>0</v>
      </c>
      <c r="F165" s="72"/>
      <c r="G165" s="72"/>
      <c r="H165" s="72"/>
      <c r="I165" s="72"/>
      <c r="J165" s="72"/>
      <c r="K165" s="73"/>
    </row>
    <row r="166" spans="1:11" ht="15.75" hidden="1">
      <c r="A166" s="30" t="s">
        <v>49</v>
      </c>
      <c r="B166" s="9">
        <v>226</v>
      </c>
      <c r="C166" s="10" t="s">
        <v>10</v>
      </c>
      <c r="D166" s="72"/>
      <c r="E166" s="55">
        <f t="shared" si="56"/>
        <v>0</v>
      </c>
      <c r="F166" s="72"/>
      <c r="G166" s="72"/>
      <c r="H166" s="72"/>
      <c r="I166" s="72"/>
      <c r="J166" s="72"/>
      <c r="K166" s="73"/>
    </row>
    <row r="167" spans="1:11" ht="15.75" hidden="1">
      <c r="A167" s="30" t="s">
        <v>49</v>
      </c>
      <c r="B167" s="9">
        <v>310</v>
      </c>
      <c r="C167" s="10" t="s">
        <v>13</v>
      </c>
      <c r="D167" s="72"/>
      <c r="E167" s="55">
        <f t="shared" si="56"/>
        <v>0</v>
      </c>
      <c r="F167" s="72"/>
      <c r="G167" s="72"/>
      <c r="H167" s="72"/>
      <c r="I167" s="72"/>
      <c r="J167" s="72"/>
      <c r="K167" s="73"/>
    </row>
    <row r="168" spans="1:11" ht="15.75" hidden="1">
      <c r="A168" s="30" t="s">
        <v>49</v>
      </c>
      <c r="B168" s="9">
        <v>340</v>
      </c>
      <c r="C168" s="10" t="s">
        <v>14</v>
      </c>
      <c r="D168" s="72"/>
      <c r="E168" s="55">
        <f t="shared" si="56"/>
        <v>0</v>
      </c>
      <c r="F168" s="72"/>
      <c r="G168" s="72"/>
      <c r="H168" s="72"/>
      <c r="I168" s="72"/>
      <c r="J168" s="72"/>
      <c r="K168" s="73"/>
    </row>
    <row r="169" spans="1:11" ht="31.5" hidden="1">
      <c r="A169" s="30" t="s">
        <v>49</v>
      </c>
      <c r="B169" s="9">
        <v>225</v>
      </c>
      <c r="C169" s="17" t="s">
        <v>81</v>
      </c>
      <c r="D169" s="72">
        <v>10</v>
      </c>
      <c r="E169" s="55">
        <f t="shared" si="56"/>
        <v>0</v>
      </c>
      <c r="F169" s="72"/>
      <c r="G169" s="72"/>
      <c r="H169" s="72"/>
      <c r="I169" s="72"/>
      <c r="J169" s="72"/>
      <c r="K169" s="73"/>
    </row>
    <row r="170" spans="1:11" ht="31.5" hidden="1">
      <c r="A170" s="30" t="s">
        <v>49</v>
      </c>
      <c r="B170" s="9">
        <v>225</v>
      </c>
      <c r="C170" s="17" t="s">
        <v>82</v>
      </c>
      <c r="D170" s="72"/>
      <c r="E170" s="55">
        <f t="shared" si="56"/>
        <v>0</v>
      </c>
      <c r="F170" s="72"/>
      <c r="G170" s="72"/>
      <c r="H170" s="72"/>
      <c r="I170" s="72"/>
      <c r="J170" s="72"/>
      <c r="K170" s="73"/>
    </row>
    <row r="171" spans="1:11" ht="31.5" hidden="1">
      <c r="A171" s="30" t="s">
        <v>49</v>
      </c>
      <c r="B171" s="9">
        <v>226</v>
      </c>
      <c r="C171" s="17" t="s">
        <v>81</v>
      </c>
      <c r="D171" s="72">
        <v>150</v>
      </c>
      <c r="E171" s="55">
        <f t="shared" si="56"/>
        <v>0</v>
      </c>
      <c r="F171" s="72"/>
      <c r="G171" s="72"/>
      <c r="H171" s="72"/>
      <c r="I171" s="72"/>
      <c r="J171" s="72"/>
      <c r="K171" s="73"/>
    </row>
    <row r="172" spans="1:11" ht="31.5" hidden="1">
      <c r="A172" s="30" t="s">
        <v>49</v>
      </c>
      <c r="B172" s="9">
        <v>226</v>
      </c>
      <c r="C172" s="17" t="s">
        <v>82</v>
      </c>
      <c r="D172" s="72"/>
      <c r="E172" s="55">
        <f t="shared" si="56"/>
        <v>0</v>
      </c>
      <c r="F172" s="72"/>
      <c r="G172" s="72"/>
      <c r="H172" s="72"/>
      <c r="I172" s="72"/>
      <c r="J172" s="72"/>
      <c r="K172" s="73"/>
    </row>
    <row r="173" spans="1:11" ht="31.5" hidden="1">
      <c r="A173" s="30" t="s">
        <v>49</v>
      </c>
      <c r="B173" s="9">
        <v>310</v>
      </c>
      <c r="C173" s="17" t="s">
        <v>81</v>
      </c>
      <c r="D173" s="72"/>
      <c r="E173" s="55">
        <f t="shared" si="56"/>
        <v>0</v>
      </c>
      <c r="F173" s="72"/>
      <c r="G173" s="72"/>
      <c r="H173" s="72"/>
      <c r="I173" s="72"/>
      <c r="J173" s="72"/>
      <c r="K173" s="73"/>
    </row>
    <row r="174" spans="1:11" ht="31.5" hidden="1">
      <c r="A174" s="30" t="s">
        <v>49</v>
      </c>
      <c r="B174" s="9">
        <v>310</v>
      </c>
      <c r="C174" s="17" t="s">
        <v>82</v>
      </c>
      <c r="D174" s="72"/>
      <c r="E174" s="55">
        <f t="shared" si="56"/>
        <v>0</v>
      </c>
      <c r="F174" s="72"/>
      <c r="G174" s="72"/>
      <c r="H174" s="72"/>
      <c r="I174" s="72"/>
      <c r="J174" s="72"/>
      <c r="K174" s="73"/>
    </row>
    <row r="175" spans="1:11" ht="31.5" hidden="1">
      <c r="A175" s="30" t="s">
        <v>49</v>
      </c>
      <c r="B175" s="9">
        <v>340</v>
      </c>
      <c r="C175" s="17" t="s">
        <v>81</v>
      </c>
      <c r="D175" s="72"/>
      <c r="E175" s="55">
        <f t="shared" si="56"/>
        <v>0</v>
      </c>
      <c r="F175" s="72"/>
      <c r="G175" s="72"/>
      <c r="H175" s="72"/>
      <c r="I175" s="72"/>
      <c r="J175" s="72"/>
      <c r="K175" s="73"/>
    </row>
    <row r="176" spans="1:11" ht="31.5" hidden="1">
      <c r="A176" s="30" t="s">
        <v>49</v>
      </c>
      <c r="B176" s="9">
        <v>340</v>
      </c>
      <c r="C176" s="17" t="s">
        <v>82</v>
      </c>
      <c r="D176" s="72"/>
      <c r="E176" s="55">
        <f t="shared" si="56"/>
        <v>0</v>
      </c>
      <c r="F176" s="72"/>
      <c r="G176" s="72"/>
      <c r="H176" s="72"/>
      <c r="I176" s="72"/>
      <c r="J176" s="72"/>
      <c r="K176" s="73"/>
    </row>
    <row r="177" spans="1:11" ht="15.75" hidden="1">
      <c r="A177" s="30" t="s">
        <v>49</v>
      </c>
      <c r="B177" s="9">
        <v>225</v>
      </c>
      <c r="C177" s="10" t="s">
        <v>83</v>
      </c>
      <c r="D177" s="72"/>
      <c r="E177" s="55">
        <f t="shared" si="56"/>
        <v>0</v>
      </c>
      <c r="F177" s="72"/>
      <c r="G177" s="72"/>
      <c r="H177" s="72"/>
      <c r="I177" s="72"/>
      <c r="J177" s="72"/>
      <c r="K177" s="73"/>
    </row>
    <row r="178" spans="1:11" ht="15.75" hidden="1">
      <c r="A178" s="30" t="s">
        <v>49</v>
      </c>
      <c r="B178" s="9">
        <v>226</v>
      </c>
      <c r="C178" s="10" t="s">
        <v>83</v>
      </c>
      <c r="D178" s="72"/>
      <c r="E178" s="55">
        <f t="shared" si="56"/>
        <v>0</v>
      </c>
      <c r="F178" s="72"/>
      <c r="G178" s="72"/>
      <c r="H178" s="72"/>
      <c r="I178" s="72"/>
      <c r="J178" s="72"/>
      <c r="K178" s="73"/>
    </row>
    <row r="179" spans="1:11" ht="15.75" hidden="1">
      <c r="A179" s="30" t="s">
        <v>49</v>
      </c>
      <c r="B179" s="9">
        <v>310</v>
      </c>
      <c r="C179" s="10" t="s">
        <v>83</v>
      </c>
      <c r="D179" s="72"/>
      <c r="E179" s="55">
        <f t="shared" si="56"/>
        <v>0</v>
      </c>
      <c r="F179" s="72"/>
      <c r="G179" s="72"/>
      <c r="H179" s="72"/>
      <c r="I179" s="72"/>
      <c r="J179" s="72"/>
      <c r="K179" s="73"/>
    </row>
    <row r="180" spans="1:11" ht="15.75" hidden="1">
      <c r="A180" s="30" t="s">
        <v>49</v>
      </c>
      <c r="B180" s="9">
        <v>340</v>
      </c>
      <c r="C180" s="10" t="s">
        <v>83</v>
      </c>
      <c r="D180" s="72"/>
      <c r="E180" s="55">
        <f t="shared" si="56"/>
        <v>0</v>
      </c>
      <c r="F180" s="72"/>
      <c r="G180" s="72"/>
      <c r="H180" s="72"/>
      <c r="I180" s="72"/>
      <c r="J180" s="72"/>
      <c r="K180" s="73"/>
    </row>
    <row r="181" spans="1:11" ht="15.75" hidden="1">
      <c r="A181" s="30" t="s">
        <v>49</v>
      </c>
      <c r="B181" s="9">
        <v>225</v>
      </c>
      <c r="C181" s="10" t="s">
        <v>84</v>
      </c>
      <c r="D181" s="72"/>
      <c r="E181" s="55">
        <f t="shared" si="56"/>
        <v>0</v>
      </c>
      <c r="F181" s="72"/>
      <c r="G181" s="72"/>
      <c r="H181" s="72"/>
      <c r="I181" s="72"/>
      <c r="J181" s="72"/>
      <c r="K181" s="73"/>
    </row>
    <row r="182" spans="1:11" ht="15.75" hidden="1">
      <c r="A182" s="30" t="s">
        <v>49</v>
      </c>
      <c r="B182" s="9">
        <v>226</v>
      </c>
      <c r="C182" s="10" t="s">
        <v>84</v>
      </c>
      <c r="D182" s="72"/>
      <c r="E182" s="55">
        <f t="shared" si="56"/>
        <v>0</v>
      </c>
      <c r="F182" s="72"/>
      <c r="G182" s="72"/>
      <c r="H182" s="72"/>
      <c r="I182" s="72"/>
      <c r="J182" s="72"/>
      <c r="K182" s="73"/>
    </row>
    <row r="183" spans="1:11" ht="15.75" hidden="1">
      <c r="A183" s="30" t="s">
        <v>49</v>
      </c>
      <c r="B183" s="9">
        <v>310</v>
      </c>
      <c r="C183" s="10" t="s">
        <v>84</v>
      </c>
      <c r="D183" s="72"/>
      <c r="E183" s="55">
        <f t="shared" si="56"/>
        <v>0</v>
      </c>
      <c r="F183" s="72"/>
      <c r="G183" s="72"/>
      <c r="H183" s="72"/>
      <c r="I183" s="72"/>
      <c r="J183" s="72"/>
      <c r="K183" s="73"/>
    </row>
    <row r="184" spans="1:11" ht="15.75" hidden="1">
      <c r="A184" s="30" t="s">
        <v>49</v>
      </c>
      <c r="B184" s="9">
        <v>340</v>
      </c>
      <c r="C184" s="10" t="s">
        <v>84</v>
      </c>
      <c r="D184" s="72"/>
      <c r="E184" s="55">
        <f t="shared" si="56"/>
        <v>0</v>
      </c>
      <c r="F184" s="72"/>
      <c r="G184" s="72"/>
      <c r="H184" s="72"/>
      <c r="I184" s="72"/>
      <c r="J184" s="72"/>
      <c r="K184" s="73"/>
    </row>
    <row r="185" spans="1:11" ht="31.5" hidden="1">
      <c r="A185" s="30" t="s">
        <v>49</v>
      </c>
      <c r="B185" s="9">
        <v>242</v>
      </c>
      <c r="C185" s="17" t="s">
        <v>58</v>
      </c>
      <c r="D185" s="72"/>
      <c r="E185" s="55">
        <f t="shared" si="56"/>
        <v>0</v>
      </c>
      <c r="F185" s="72"/>
      <c r="G185" s="72"/>
      <c r="H185" s="72"/>
      <c r="I185" s="72"/>
      <c r="J185" s="72"/>
      <c r="K185" s="73"/>
    </row>
    <row r="186" spans="1:11" ht="15.75" hidden="1">
      <c r="A186" s="35"/>
      <c r="B186" s="85" t="s">
        <v>60</v>
      </c>
      <c r="C186" s="86"/>
      <c r="D186" s="49">
        <f aca="true" t="shared" si="57" ref="D186:K186">SUM(D187:D210)</f>
        <v>510</v>
      </c>
      <c r="E186" s="49">
        <f t="shared" si="57"/>
        <v>268.9</v>
      </c>
      <c r="F186" s="49">
        <f t="shared" si="57"/>
        <v>268.9</v>
      </c>
      <c r="G186" s="49">
        <f t="shared" si="57"/>
        <v>0</v>
      </c>
      <c r="H186" s="49">
        <f t="shared" si="57"/>
        <v>0</v>
      </c>
      <c r="I186" s="49">
        <f t="shared" si="57"/>
        <v>0</v>
      </c>
      <c r="J186" s="49">
        <f t="shared" si="57"/>
        <v>0</v>
      </c>
      <c r="K186" s="50">
        <f t="shared" si="57"/>
        <v>0</v>
      </c>
    </row>
    <row r="187" spans="1:11" ht="15.75">
      <c r="A187" s="30" t="s">
        <v>28</v>
      </c>
      <c r="B187" s="9">
        <v>223</v>
      </c>
      <c r="C187" s="10" t="s">
        <v>35</v>
      </c>
      <c r="D187" s="72">
        <v>180</v>
      </c>
      <c r="E187" s="55">
        <f aca="true" t="shared" si="58" ref="E187:E210">SUM(F187:K187)</f>
        <v>100</v>
      </c>
      <c r="F187" s="72">
        <v>100</v>
      </c>
      <c r="G187" s="72"/>
      <c r="H187" s="72"/>
      <c r="I187" s="72"/>
      <c r="J187" s="72"/>
      <c r="K187" s="73"/>
    </row>
    <row r="188" spans="1:11" ht="15.75" hidden="1">
      <c r="A188" s="30" t="s">
        <v>28</v>
      </c>
      <c r="B188" s="9">
        <v>225</v>
      </c>
      <c r="C188" s="10" t="s">
        <v>35</v>
      </c>
      <c r="D188" s="72"/>
      <c r="E188" s="55">
        <f t="shared" si="58"/>
        <v>0</v>
      </c>
      <c r="F188" s="72"/>
      <c r="G188" s="72"/>
      <c r="H188" s="72"/>
      <c r="I188" s="72"/>
      <c r="J188" s="72"/>
      <c r="K188" s="73"/>
    </row>
    <row r="189" spans="1:11" ht="15.75" hidden="1">
      <c r="A189" s="30" t="s">
        <v>28</v>
      </c>
      <c r="B189" s="9">
        <v>226</v>
      </c>
      <c r="C189" s="10" t="s">
        <v>35</v>
      </c>
      <c r="D189" s="72"/>
      <c r="E189" s="55">
        <f t="shared" si="58"/>
        <v>0</v>
      </c>
      <c r="F189" s="72"/>
      <c r="G189" s="72"/>
      <c r="H189" s="72"/>
      <c r="I189" s="72"/>
      <c r="J189" s="72"/>
      <c r="K189" s="73"/>
    </row>
    <row r="190" spans="1:11" ht="15.75" hidden="1">
      <c r="A190" s="30" t="s">
        <v>28</v>
      </c>
      <c r="B190" s="9">
        <v>310</v>
      </c>
      <c r="C190" s="10" t="s">
        <v>35</v>
      </c>
      <c r="D190" s="72"/>
      <c r="E190" s="55">
        <f t="shared" si="58"/>
        <v>0</v>
      </c>
      <c r="F190" s="72"/>
      <c r="G190" s="72"/>
      <c r="H190" s="72"/>
      <c r="I190" s="72"/>
      <c r="J190" s="72"/>
      <c r="K190" s="73"/>
    </row>
    <row r="191" spans="1:11" ht="15.75" hidden="1">
      <c r="A191" s="30" t="s">
        <v>28</v>
      </c>
      <c r="B191" s="9">
        <v>340</v>
      </c>
      <c r="C191" s="10" t="s">
        <v>35</v>
      </c>
      <c r="D191" s="72"/>
      <c r="E191" s="55">
        <f t="shared" si="58"/>
        <v>0</v>
      </c>
      <c r="F191" s="72"/>
      <c r="G191" s="72"/>
      <c r="H191" s="72"/>
      <c r="I191" s="72"/>
      <c r="J191" s="72"/>
      <c r="K191" s="73"/>
    </row>
    <row r="192" spans="1:11" ht="15.75">
      <c r="A192" s="30" t="s">
        <v>28</v>
      </c>
      <c r="B192" s="9">
        <v>225</v>
      </c>
      <c r="C192" s="10" t="s">
        <v>36</v>
      </c>
      <c r="D192" s="72">
        <v>200</v>
      </c>
      <c r="E192" s="55">
        <f t="shared" si="58"/>
        <v>88.9</v>
      </c>
      <c r="F192" s="72">
        <v>88.9</v>
      </c>
      <c r="G192" s="72"/>
      <c r="H192" s="72"/>
      <c r="I192" s="72"/>
      <c r="J192" s="72"/>
      <c r="K192" s="73"/>
    </row>
    <row r="193" spans="1:11" ht="15.75" hidden="1">
      <c r="A193" s="30" t="s">
        <v>28</v>
      </c>
      <c r="B193" s="9">
        <v>226</v>
      </c>
      <c r="C193" s="10" t="s">
        <v>36</v>
      </c>
      <c r="D193" s="72"/>
      <c r="E193" s="55">
        <f t="shared" si="58"/>
        <v>0</v>
      </c>
      <c r="F193" s="72"/>
      <c r="G193" s="72"/>
      <c r="H193" s="72"/>
      <c r="I193" s="72"/>
      <c r="J193" s="72"/>
      <c r="K193" s="73"/>
    </row>
    <row r="194" spans="1:11" ht="15.75" hidden="1">
      <c r="A194" s="30" t="s">
        <v>28</v>
      </c>
      <c r="B194" s="9">
        <v>310</v>
      </c>
      <c r="C194" s="10" t="s">
        <v>36</v>
      </c>
      <c r="D194" s="72"/>
      <c r="E194" s="55">
        <f t="shared" si="58"/>
        <v>0</v>
      </c>
      <c r="F194" s="72"/>
      <c r="G194" s="72"/>
      <c r="H194" s="72"/>
      <c r="I194" s="72"/>
      <c r="J194" s="72"/>
      <c r="K194" s="73"/>
    </row>
    <row r="195" spans="1:11" ht="15.75" hidden="1">
      <c r="A195" s="30" t="s">
        <v>28</v>
      </c>
      <c r="B195" s="9">
        <v>340</v>
      </c>
      <c r="C195" s="10" t="s">
        <v>36</v>
      </c>
      <c r="D195" s="72"/>
      <c r="E195" s="55">
        <f t="shared" si="58"/>
        <v>0</v>
      </c>
      <c r="F195" s="72"/>
      <c r="G195" s="72"/>
      <c r="H195" s="72"/>
      <c r="I195" s="72"/>
      <c r="J195" s="72"/>
      <c r="K195" s="73"/>
    </row>
    <row r="196" spans="1:11" ht="15.75" hidden="1">
      <c r="A196" s="30" t="s">
        <v>28</v>
      </c>
      <c r="B196" s="9">
        <v>225</v>
      </c>
      <c r="C196" s="10" t="s">
        <v>50</v>
      </c>
      <c r="D196" s="72"/>
      <c r="E196" s="55">
        <f t="shared" si="58"/>
        <v>0</v>
      </c>
      <c r="F196" s="72"/>
      <c r="G196" s="72"/>
      <c r="H196" s="72"/>
      <c r="I196" s="72"/>
      <c r="J196" s="72"/>
      <c r="K196" s="73"/>
    </row>
    <row r="197" spans="1:11" ht="15.75" hidden="1">
      <c r="A197" s="30" t="s">
        <v>28</v>
      </c>
      <c r="B197" s="9">
        <v>226</v>
      </c>
      <c r="C197" s="10" t="s">
        <v>50</v>
      </c>
      <c r="D197" s="72"/>
      <c r="E197" s="55">
        <f t="shared" si="58"/>
        <v>0</v>
      </c>
      <c r="F197" s="72"/>
      <c r="G197" s="72"/>
      <c r="H197" s="72"/>
      <c r="I197" s="72"/>
      <c r="J197" s="72"/>
      <c r="K197" s="73"/>
    </row>
    <row r="198" spans="1:11" ht="15.75" hidden="1">
      <c r="A198" s="30" t="s">
        <v>28</v>
      </c>
      <c r="B198" s="9">
        <v>310</v>
      </c>
      <c r="C198" s="10" t="s">
        <v>50</v>
      </c>
      <c r="D198" s="72"/>
      <c r="E198" s="55">
        <f t="shared" si="58"/>
        <v>0</v>
      </c>
      <c r="F198" s="72"/>
      <c r="G198" s="72"/>
      <c r="H198" s="72"/>
      <c r="I198" s="72"/>
      <c r="J198" s="72"/>
      <c r="K198" s="73"/>
    </row>
    <row r="199" spans="1:11" ht="15.75" hidden="1">
      <c r="A199" s="30" t="s">
        <v>28</v>
      </c>
      <c r="B199" s="9">
        <v>340</v>
      </c>
      <c r="C199" s="10" t="s">
        <v>50</v>
      </c>
      <c r="D199" s="72"/>
      <c r="E199" s="55">
        <f t="shared" si="58"/>
        <v>0</v>
      </c>
      <c r="F199" s="72"/>
      <c r="G199" s="72"/>
      <c r="H199" s="72"/>
      <c r="I199" s="72"/>
      <c r="J199" s="72"/>
      <c r="K199" s="73"/>
    </row>
    <row r="200" spans="1:11" ht="15.75" hidden="1">
      <c r="A200" s="30" t="s">
        <v>28</v>
      </c>
      <c r="B200" s="9">
        <v>225</v>
      </c>
      <c r="C200" s="10" t="s">
        <v>37</v>
      </c>
      <c r="D200" s="72"/>
      <c r="E200" s="55">
        <f t="shared" si="58"/>
        <v>0</v>
      </c>
      <c r="F200" s="72"/>
      <c r="G200" s="72"/>
      <c r="H200" s="72"/>
      <c r="I200" s="72"/>
      <c r="J200" s="72"/>
      <c r="K200" s="73"/>
    </row>
    <row r="201" spans="1:11" ht="15.75" hidden="1">
      <c r="A201" s="30" t="s">
        <v>28</v>
      </c>
      <c r="B201" s="9">
        <v>226</v>
      </c>
      <c r="C201" s="10" t="s">
        <v>37</v>
      </c>
      <c r="D201" s="72"/>
      <c r="E201" s="55">
        <f t="shared" si="58"/>
        <v>0</v>
      </c>
      <c r="F201" s="72"/>
      <c r="G201" s="72"/>
      <c r="H201" s="72"/>
      <c r="I201" s="72"/>
      <c r="J201" s="72"/>
      <c r="K201" s="73"/>
    </row>
    <row r="202" spans="1:11" ht="15.75" hidden="1">
      <c r="A202" s="30" t="s">
        <v>28</v>
      </c>
      <c r="B202" s="9">
        <v>310</v>
      </c>
      <c r="C202" s="10" t="s">
        <v>37</v>
      </c>
      <c r="D202" s="72"/>
      <c r="E202" s="55">
        <f t="shared" si="58"/>
        <v>0</v>
      </c>
      <c r="F202" s="72"/>
      <c r="G202" s="72"/>
      <c r="H202" s="72"/>
      <c r="I202" s="72"/>
      <c r="J202" s="72"/>
      <c r="K202" s="73"/>
    </row>
    <row r="203" spans="1:11" ht="15.75" hidden="1">
      <c r="A203" s="30" t="s">
        <v>28</v>
      </c>
      <c r="B203" s="9">
        <v>340</v>
      </c>
      <c r="C203" s="10" t="s">
        <v>37</v>
      </c>
      <c r="D203" s="72"/>
      <c r="E203" s="55">
        <f t="shared" si="58"/>
        <v>0</v>
      </c>
      <c r="F203" s="72"/>
      <c r="G203" s="72"/>
      <c r="H203" s="72"/>
      <c r="I203" s="72"/>
      <c r="J203" s="72"/>
      <c r="K203" s="73"/>
    </row>
    <row r="204" spans="1:11" ht="15.75" hidden="1">
      <c r="A204" s="30" t="s">
        <v>28</v>
      </c>
      <c r="B204" s="9">
        <v>222</v>
      </c>
      <c r="C204" s="10" t="s">
        <v>38</v>
      </c>
      <c r="D204" s="72"/>
      <c r="E204" s="55">
        <f t="shared" si="58"/>
        <v>0</v>
      </c>
      <c r="F204" s="72"/>
      <c r="G204" s="72"/>
      <c r="H204" s="72"/>
      <c r="I204" s="72"/>
      <c r="J204" s="72"/>
      <c r="K204" s="73"/>
    </row>
    <row r="205" spans="1:11" ht="15.75">
      <c r="A205" s="30" t="s">
        <v>28</v>
      </c>
      <c r="B205" s="9">
        <v>225</v>
      </c>
      <c r="C205" s="10" t="s">
        <v>38</v>
      </c>
      <c r="D205" s="72">
        <v>100</v>
      </c>
      <c r="E205" s="55">
        <f t="shared" si="58"/>
        <v>50</v>
      </c>
      <c r="F205" s="72">
        <v>50</v>
      </c>
      <c r="G205" s="72"/>
      <c r="H205" s="72"/>
      <c r="I205" s="72"/>
      <c r="J205" s="72"/>
      <c r="K205" s="73"/>
    </row>
    <row r="206" spans="1:11" ht="15.75" hidden="1">
      <c r="A206" s="30" t="s">
        <v>28</v>
      </c>
      <c r="B206" s="9">
        <v>226</v>
      </c>
      <c r="C206" s="10" t="s">
        <v>38</v>
      </c>
      <c r="D206" s="72"/>
      <c r="E206" s="55">
        <f t="shared" si="58"/>
        <v>0</v>
      </c>
      <c r="F206" s="72"/>
      <c r="G206" s="72"/>
      <c r="H206" s="72"/>
      <c r="I206" s="72"/>
      <c r="J206" s="72"/>
      <c r="K206" s="73"/>
    </row>
    <row r="207" spans="1:11" ht="15.75" hidden="1">
      <c r="A207" s="30" t="s">
        <v>28</v>
      </c>
      <c r="B207" s="9">
        <v>226</v>
      </c>
      <c r="C207" s="10" t="s">
        <v>99</v>
      </c>
      <c r="D207" s="72"/>
      <c r="E207" s="55">
        <f t="shared" si="58"/>
        <v>0</v>
      </c>
      <c r="F207" s="72"/>
      <c r="G207" s="72"/>
      <c r="H207" s="72"/>
      <c r="I207" s="72"/>
      <c r="J207" s="72"/>
      <c r="K207" s="73"/>
    </row>
    <row r="208" spans="1:11" ht="15.75">
      <c r="A208" s="30" t="s">
        <v>28</v>
      </c>
      <c r="B208" s="9">
        <v>290</v>
      </c>
      <c r="C208" s="10" t="s">
        <v>38</v>
      </c>
      <c r="D208" s="72">
        <v>30</v>
      </c>
      <c r="E208" s="55">
        <f t="shared" si="58"/>
        <v>30</v>
      </c>
      <c r="F208" s="72">
        <v>30</v>
      </c>
      <c r="G208" s="72"/>
      <c r="H208" s="72"/>
      <c r="I208" s="72"/>
      <c r="J208" s="72"/>
      <c r="K208" s="73"/>
    </row>
    <row r="209" spans="1:11" ht="15.75" hidden="1">
      <c r="A209" s="30" t="s">
        <v>28</v>
      </c>
      <c r="B209" s="9">
        <v>310</v>
      </c>
      <c r="C209" s="10" t="s">
        <v>38</v>
      </c>
      <c r="D209" s="72"/>
      <c r="E209" s="55">
        <f t="shared" si="58"/>
        <v>0</v>
      </c>
      <c r="F209" s="72"/>
      <c r="G209" s="72"/>
      <c r="H209" s="72"/>
      <c r="I209" s="72"/>
      <c r="J209" s="72"/>
      <c r="K209" s="73"/>
    </row>
    <row r="210" spans="1:11" ht="15.75" hidden="1">
      <c r="A210" s="30" t="s">
        <v>28</v>
      </c>
      <c r="B210" s="9">
        <v>340</v>
      </c>
      <c r="C210" s="10" t="s">
        <v>38</v>
      </c>
      <c r="D210" s="72"/>
      <c r="E210" s="55">
        <f t="shared" si="58"/>
        <v>0</v>
      </c>
      <c r="F210" s="72"/>
      <c r="G210" s="72"/>
      <c r="H210" s="72"/>
      <c r="I210" s="72"/>
      <c r="J210" s="72"/>
      <c r="K210" s="73"/>
    </row>
    <row r="211" spans="1:11" ht="15.75">
      <c r="A211" s="83" t="s">
        <v>27</v>
      </c>
      <c r="B211" s="84"/>
      <c r="C211" s="84"/>
      <c r="D211" s="49">
        <f aca="true" t="shared" si="59" ref="D211:K211">D186+D164+D146</f>
        <v>670</v>
      </c>
      <c r="E211" s="49">
        <f t="shared" si="59"/>
        <v>268.9</v>
      </c>
      <c r="F211" s="49">
        <f t="shared" si="59"/>
        <v>268.9</v>
      </c>
      <c r="G211" s="49">
        <f t="shared" si="59"/>
        <v>0</v>
      </c>
      <c r="H211" s="49">
        <f t="shared" si="59"/>
        <v>0</v>
      </c>
      <c r="I211" s="49">
        <f t="shared" si="59"/>
        <v>0</v>
      </c>
      <c r="J211" s="49">
        <f t="shared" si="59"/>
        <v>0</v>
      </c>
      <c r="K211" s="50">
        <f t="shared" si="59"/>
        <v>0</v>
      </c>
    </row>
    <row r="212" spans="1:11" ht="15.75">
      <c r="A212" s="18" t="s">
        <v>65</v>
      </c>
      <c r="B212" s="14"/>
      <c r="C212" s="15"/>
      <c r="D212" s="59"/>
      <c r="E212" s="59"/>
      <c r="F212" s="59"/>
      <c r="G212" s="59"/>
      <c r="H212" s="59"/>
      <c r="I212" s="59"/>
      <c r="J212" s="59"/>
      <c r="K212" s="60"/>
    </row>
    <row r="213" spans="1:11" ht="15.75" hidden="1">
      <c r="A213" s="30" t="s">
        <v>51</v>
      </c>
      <c r="B213" s="9">
        <v>222</v>
      </c>
      <c r="C213" s="10" t="s">
        <v>6</v>
      </c>
      <c r="D213" s="72"/>
      <c r="E213" s="55">
        <f>SUM(F213:K213)</f>
        <v>0</v>
      </c>
      <c r="F213" s="72"/>
      <c r="G213" s="72"/>
      <c r="H213" s="72"/>
      <c r="I213" s="72"/>
      <c r="J213" s="72"/>
      <c r="K213" s="73"/>
    </row>
    <row r="214" spans="1:11" ht="15.75" hidden="1">
      <c r="A214" s="30" t="s">
        <v>51</v>
      </c>
      <c r="B214" s="9">
        <v>226</v>
      </c>
      <c r="C214" s="10" t="s">
        <v>10</v>
      </c>
      <c r="D214" s="72"/>
      <c r="E214" s="55">
        <f>SUM(F214:K214)</f>
        <v>0</v>
      </c>
      <c r="F214" s="72"/>
      <c r="G214" s="72"/>
      <c r="H214" s="72"/>
      <c r="I214" s="72"/>
      <c r="J214" s="72"/>
      <c r="K214" s="73"/>
    </row>
    <row r="215" spans="1:11" ht="15.75">
      <c r="A215" s="30" t="s">
        <v>51</v>
      </c>
      <c r="B215" s="9">
        <v>290</v>
      </c>
      <c r="C215" s="10" t="s">
        <v>11</v>
      </c>
      <c r="D215" s="72">
        <v>10</v>
      </c>
      <c r="E215" s="55">
        <f>SUM(F215:K215)</f>
        <v>10</v>
      </c>
      <c r="F215" s="72">
        <v>10</v>
      </c>
      <c r="G215" s="72"/>
      <c r="H215" s="72"/>
      <c r="I215" s="72"/>
      <c r="J215" s="72"/>
      <c r="K215" s="73"/>
    </row>
    <row r="216" spans="1:11" ht="15.75" hidden="1">
      <c r="A216" s="30" t="s">
        <v>51</v>
      </c>
      <c r="B216" s="9">
        <v>310</v>
      </c>
      <c r="C216" s="10" t="s">
        <v>38</v>
      </c>
      <c r="D216" s="72"/>
      <c r="E216" s="55">
        <f>SUM(F216:K216)</f>
        <v>0</v>
      </c>
      <c r="F216" s="72"/>
      <c r="G216" s="72"/>
      <c r="H216" s="72"/>
      <c r="I216" s="72"/>
      <c r="J216" s="72"/>
      <c r="K216" s="73"/>
    </row>
    <row r="217" spans="1:11" ht="15.75" hidden="1">
      <c r="A217" s="30" t="s">
        <v>51</v>
      </c>
      <c r="B217" s="9">
        <v>340</v>
      </c>
      <c r="C217" s="10" t="s">
        <v>14</v>
      </c>
      <c r="D217" s="72"/>
      <c r="E217" s="55">
        <f>SUM(F217:K217)</f>
        <v>0</v>
      </c>
      <c r="F217" s="72"/>
      <c r="G217" s="72"/>
      <c r="H217" s="72"/>
      <c r="I217" s="72"/>
      <c r="J217" s="72"/>
      <c r="K217" s="73"/>
    </row>
    <row r="218" spans="1:11" ht="15.75">
      <c r="A218" s="83" t="s">
        <v>52</v>
      </c>
      <c r="B218" s="84"/>
      <c r="C218" s="84"/>
      <c r="D218" s="49">
        <f aca="true" t="shared" si="60" ref="D218:K218">SUM(D213:D217)</f>
        <v>10</v>
      </c>
      <c r="E218" s="49">
        <f t="shared" si="60"/>
        <v>10</v>
      </c>
      <c r="F218" s="49">
        <f t="shared" si="60"/>
        <v>10</v>
      </c>
      <c r="G218" s="49">
        <f t="shared" si="60"/>
        <v>0</v>
      </c>
      <c r="H218" s="49">
        <f t="shared" si="60"/>
        <v>0</v>
      </c>
      <c r="I218" s="49">
        <f t="shared" si="60"/>
        <v>0</v>
      </c>
      <c r="J218" s="49">
        <f t="shared" si="60"/>
        <v>0</v>
      </c>
      <c r="K218" s="50">
        <f t="shared" si="60"/>
        <v>0</v>
      </c>
    </row>
    <row r="219" spans="1:11" ht="15.75">
      <c r="A219" s="93" t="s">
        <v>42</v>
      </c>
      <c r="B219" s="94"/>
      <c r="C219" s="94"/>
      <c r="D219" s="59"/>
      <c r="E219" s="59"/>
      <c r="F219" s="59"/>
      <c r="G219" s="59"/>
      <c r="H219" s="59"/>
      <c r="I219" s="59"/>
      <c r="J219" s="59"/>
      <c r="K219" s="60"/>
    </row>
    <row r="220" spans="1:11" ht="31.5">
      <c r="A220" s="26" t="s">
        <v>31</v>
      </c>
      <c r="B220" s="7">
        <v>210</v>
      </c>
      <c r="C220" s="27" t="s">
        <v>26</v>
      </c>
      <c r="D220" s="53">
        <f aca="true" t="shared" si="61" ref="D220:K220">SUM(D221:D223)</f>
        <v>1926.7</v>
      </c>
      <c r="E220" s="53">
        <f t="shared" si="61"/>
        <v>777.2</v>
      </c>
      <c r="F220" s="53">
        <f t="shared" si="61"/>
        <v>300</v>
      </c>
      <c r="G220" s="53">
        <f t="shared" si="61"/>
        <v>0</v>
      </c>
      <c r="H220" s="53">
        <f t="shared" si="61"/>
        <v>477.2</v>
      </c>
      <c r="I220" s="53">
        <f t="shared" si="61"/>
        <v>0</v>
      </c>
      <c r="J220" s="53">
        <f t="shared" si="61"/>
        <v>0</v>
      </c>
      <c r="K220" s="54">
        <f t="shared" si="61"/>
        <v>0</v>
      </c>
    </row>
    <row r="221" spans="1:11" ht="15.75">
      <c r="A221" s="30" t="s">
        <v>31</v>
      </c>
      <c r="B221" s="9">
        <v>211</v>
      </c>
      <c r="C221" s="10" t="s">
        <v>1</v>
      </c>
      <c r="D221" s="58">
        <v>1480</v>
      </c>
      <c r="E221" s="55">
        <f>SUM(F221:K221)</f>
        <v>600</v>
      </c>
      <c r="F221" s="58">
        <v>200</v>
      </c>
      <c r="G221" s="58"/>
      <c r="H221" s="58">
        <v>400</v>
      </c>
      <c r="I221" s="58"/>
      <c r="J221" s="58"/>
      <c r="K221" s="65"/>
    </row>
    <row r="222" spans="1:11" ht="15.75">
      <c r="A222" s="30" t="s">
        <v>31</v>
      </c>
      <c r="B222" s="9">
        <v>212</v>
      </c>
      <c r="C222" s="10" t="s">
        <v>2</v>
      </c>
      <c r="D222" s="58"/>
      <c r="E222" s="55">
        <f>SUM(F222:K222)</f>
        <v>0</v>
      </c>
      <c r="F222" s="58"/>
      <c r="G222" s="58"/>
      <c r="H222" s="58"/>
      <c r="I222" s="58"/>
      <c r="J222" s="58"/>
      <c r="K222" s="65"/>
    </row>
    <row r="223" spans="1:11" ht="15.75">
      <c r="A223" s="30" t="s">
        <v>31</v>
      </c>
      <c r="B223" s="9">
        <v>213</v>
      </c>
      <c r="C223" s="10" t="s">
        <v>3</v>
      </c>
      <c r="D223" s="58">
        <v>446.7</v>
      </c>
      <c r="E223" s="55">
        <f>SUM(F223:K223)</f>
        <v>177.2</v>
      </c>
      <c r="F223" s="58">
        <v>100</v>
      </c>
      <c r="G223" s="58"/>
      <c r="H223" s="58">
        <v>77.2</v>
      </c>
      <c r="I223" s="58"/>
      <c r="J223" s="58"/>
      <c r="K223" s="65"/>
    </row>
    <row r="224" spans="1:11" ht="15.75">
      <c r="A224" s="30" t="s">
        <v>31</v>
      </c>
      <c r="B224" s="7">
        <v>220</v>
      </c>
      <c r="C224" s="8" t="s">
        <v>4</v>
      </c>
      <c r="D224" s="53">
        <f aca="true" t="shared" si="62" ref="D224:K224">SUM(D225:D234)</f>
        <v>170</v>
      </c>
      <c r="E224" s="53">
        <f t="shared" si="62"/>
        <v>165</v>
      </c>
      <c r="F224" s="53">
        <f t="shared" si="62"/>
        <v>165</v>
      </c>
      <c r="G224" s="53">
        <f t="shared" si="62"/>
        <v>0</v>
      </c>
      <c r="H224" s="53">
        <f t="shared" si="62"/>
        <v>0</v>
      </c>
      <c r="I224" s="53">
        <f t="shared" si="62"/>
        <v>0</v>
      </c>
      <c r="J224" s="53">
        <f t="shared" si="62"/>
        <v>0</v>
      </c>
      <c r="K224" s="54">
        <f t="shared" si="62"/>
        <v>0</v>
      </c>
    </row>
    <row r="225" spans="1:11" ht="15.75" hidden="1">
      <c r="A225" s="30" t="s">
        <v>31</v>
      </c>
      <c r="B225" s="9">
        <v>221</v>
      </c>
      <c r="C225" s="10" t="s">
        <v>5</v>
      </c>
      <c r="D225" s="58"/>
      <c r="E225" s="55">
        <f aca="true" t="shared" si="63" ref="E225:E235">SUM(F225:K225)</f>
        <v>0</v>
      </c>
      <c r="F225" s="58"/>
      <c r="G225" s="58"/>
      <c r="H225" s="58"/>
      <c r="I225" s="58"/>
      <c r="J225" s="58"/>
      <c r="K225" s="65"/>
    </row>
    <row r="226" spans="1:11" ht="15.75" hidden="1">
      <c r="A226" s="30" t="s">
        <v>31</v>
      </c>
      <c r="B226" s="9">
        <v>222</v>
      </c>
      <c r="C226" s="10" t="s">
        <v>6</v>
      </c>
      <c r="D226" s="58"/>
      <c r="E226" s="55">
        <f t="shared" si="63"/>
        <v>0</v>
      </c>
      <c r="F226" s="58"/>
      <c r="G226" s="58"/>
      <c r="H226" s="58"/>
      <c r="I226" s="58"/>
      <c r="J226" s="58"/>
      <c r="K226" s="65"/>
    </row>
    <row r="227" spans="1:11" ht="15.75" hidden="1">
      <c r="A227" s="30" t="s">
        <v>31</v>
      </c>
      <c r="B227" s="9">
        <v>223</v>
      </c>
      <c r="C227" s="10" t="s">
        <v>7</v>
      </c>
      <c r="D227" s="58"/>
      <c r="E227" s="55">
        <f t="shared" si="63"/>
        <v>0</v>
      </c>
      <c r="F227" s="58"/>
      <c r="G227" s="58"/>
      <c r="H227" s="58"/>
      <c r="I227" s="58"/>
      <c r="J227" s="58"/>
      <c r="K227" s="65"/>
    </row>
    <row r="228" spans="1:11" ht="15.75" hidden="1">
      <c r="A228" s="30" t="s">
        <v>31</v>
      </c>
      <c r="B228" s="9">
        <v>224</v>
      </c>
      <c r="C228" s="10" t="s">
        <v>8</v>
      </c>
      <c r="D228" s="58"/>
      <c r="E228" s="55">
        <f t="shared" si="63"/>
        <v>0</v>
      </c>
      <c r="F228" s="58"/>
      <c r="G228" s="58"/>
      <c r="H228" s="58"/>
      <c r="I228" s="58"/>
      <c r="J228" s="58"/>
      <c r="K228" s="65"/>
    </row>
    <row r="229" spans="1:11" ht="15.75" hidden="1">
      <c r="A229" s="30" t="s">
        <v>31</v>
      </c>
      <c r="B229" s="9">
        <v>225</v>
      </c>
      <c r="C229" s="10" t="s">
        <v>9</v>
      </c>
      <c r="D229" s="58"/>
      <c r="E229" s="55">
        <f t="shared" si="63"/>
        <v>0</v>
      </c>
      <c r="F229" s="58"/>
      <c r="G229" s="58"/>
      <c r="H229" s="58"/>
      <c r="I229" s="58"/>
      <c r="J229" s="58"/>
      <c r="K229" s="65"/>
    </row>
    <row r="230" spans="1:11" ht="15.75">
      <c r="A230" s="30" t="s">
        <v>31</v>
      </c>
      <c r="B230" s="9">
        <v>225</v>
      </c>
      <c r="C230" s="10" t="s">
        <v>111</v>
      </c>
      <c r="D230" s="58">
        <v>80</v>
      </c>
      <c r="E230" s="55">
        <f t="shared" si="63"/>
        <v>80</v>
      </c>
      <c r="F230" s="58">
        <v>80</v>
      </c>
      <c r="G230" s="58"/>
      <c r="H230" s="58"/>
      <c r="I230" s="58"/>
      <c r="J230" s="58"/>
      <c r="K230" s="65"/>
    </row>
    <row r="231" spans="1:11" ht="15.75">
      <c r="A231" s="30" t="s">
        <v>31</v>
      </c>
      <c r="B231" s="9">
        <v>225</v>
      </c>
      <c r="C231" s="10" t="s">
        <v>110</v>
      </c>
      <c r="D231" s="58"/>
      <c r="E231" s="55">
        <f t="shared" si="63"/>
        <v>0</v>
      </c>
      <c r="F231" s="58"/>
      <c r="G231" s="58"/>
      <c r="H231" s="58"/>
      <c r="I231" s="58"/>
      <c r="J231" s="58"/>
      <c r="K231" s="65"/>
    </row>
    <row r="232" spans="1:11" ht="15.75">
      <c r="A232" s="30" t="s">
        <v>31</v>
      </c>
      <c r="B232" s="9">
        <v>226</v>
      </c>
      <c r="C232" s="10" t="s">
        <v>10</v>
      </c>
      <c r="D232" s="58">
        <v>10</v>
      </c>
      <c r="E232" s="55">
        <f t="shared" si="63"/>
        <v>5</v>
      </c>
      <c r="F232" s="58">
        <v>5</v>
      </c>
      <c r="G232" s="58"/>
      <c r="H232" s="58"/>
      <c r="I232" s="58"/>
      <c r="J232" s="58"/>
      <c r="K232" s="65"/>
    </row>
    <row r="233" spans="1:11" ht="15.75">
      <c r="A233" s="30" t="s">
        <v>31</v>
      </c>
      <c r="B233" s="9">
        <v>226</v>
      </c>
      <c r="C233" s="10" t="s">
        <v>111</v>
      </c>
      <c r="D233" s="58">
        <v>80</v>
      </c>
      <c r="E233" s="55">
        <f t="shared" si="63"/>
        <v>80</v>
      </c>
      <c r="F233" s="58">
        <v>80</v>
      </c>
      <c r="G233" s="58"/>
      <c r="H233" s="58"/>
      <c r="I233" s="58"/>
      <c r="J233" s="58"/>
      <c r="K233" s="65"/>
    </row>
    <row r="234" spans="1:11" ht="15.75">
      <c r="A234" s="30" t="s">
        <v>31</v>
      </c>
      <c r="B234" s="9">
        <v>226</v>
      </c>
      <c r="C234" s="10" t="s">
        <v>110</v>
      </c>
      <c r="D234" s="58"/>
      <c r="E234" s="55">
        <f t="shared" si="63"/>
        <v>0</v>
      </c>
      <c r="F234" s="58"/>
      <c r="G234" s="58"/>
      <c r="H234" s="58"/>
      <c r="I234" s="58"/>
      <c r="J234" s="58"/>
      <c r="K234" s="65"/>
    </row>
    <row r="235" spans="1:11" s="44" customFormat="1" ht="15.75">
      <c r="A235" s="26" t="s">
        <v>31</v>
      </c>
      <c r="B235" s="7">
        <v>290</v>
      </c>
      <c r="C235" s="8" t="s">
        <v>11</v>
      </c>
      <c r="D235" s="66"/>
      <c r="E235" s="53">
        <f t="shared" si="63"/>
        <v>3.8</v>
      </c>
      <c r="F235" s="66">
        <v>3.8</v>
      </c>
      <c r="G235" s="66"/>
      <c r="H235" s="66"/>
      <c r="I235" s="66"/>
      <c r="J235" s="66"/>
      <c r="K235" s="67"/>
    </row>
    <row r="236" spans="1:11" ht="15.75">
      <c r="A236" s="30" t="s">
        <v>31</v>
      </c>
      <c r="B236" s="7">
        <v>300</v>
      </c>
      <c r="C236" s="8" t="s">
        <v>12</v>
      </c>
      <c r="D236" s="53">
        <f aca="true" t="shared" si="64" ref="D236:K236">SUM(D237:D242)</f>
        <v>95</v>
      </c>
      <c r="E236" s="53">
        <f t="shared" si="64"/>
        <v>92.1</v>
      </c>
      <c r="F236" s="53">
        <f t="shared" si="64"/>
        <v>92.1</v>
      </c>
      <c r="G236" s="53">
        <f t="shared" si="64"/>
        <v>0</v>
      </c>
      <c r="H236" s="53">
        <f t="shared" si="64"/>
        <v>0</v>
      </c>
      <c r="I236" s="53">
        <f t="shared" si="64"/>
        <v>0</v>
      </c>
      <c r="J236" s="53">
        <f t="shared" si="64"/>
        <v>0</v>
      </c>
      <c r="K236" s="54">
        <f t="shared" si="64"/>
        <v>0</v>
      </c>
    </row>
    <row r="237" spans="1:11" ht="15.75">
      <c r="A237" s="30" t="s">
        <v>31</v>
      </c>
      <c r="B237" s="9">
        <v>310</v>
      </c>
      <c r="C237" s="10" t="s">
        <v>13</v>
      </c>
      <c r="D237" s="58"/>
      <c r="E237" s="55">
        <f>SUM(F237:K237)</f>
        <v>0</v>
      </c>
      <c r="F237" s="58"/>
      <c r="G237" s="58"/>
      <c r="H237" s="58"/>
      <c r="I237" s="58"/>
      <c r="J237" s="58"/>
      <c r="K237" s="65"/>
    </row>
    <row r="238" spans="1:11" ht="15.75" hidden="1">
      <c r="A238" s="30" t="s">
        <v>31</v>
      </c>
      <c r="B238" s="9">
        <v>310</v>
      </c>
      <c r="C238" s="10" t="s">
        <v>111</v>
      </c>
      <c r="D238" s="58"/>
      <c r="E238" s="55"/>
      <c r="F238" s="58"/>
      <c r="G238" s="58"/>
      <c r="H238" s="58"/>
      <c r="I238" s="58"/>
      <c r="J238" s="58"/>
      <c r="K238" s="65"/>
    </row>
    <row r="239" spans="1:11" ht="15.75" hidden="1">
      <c r="A239" s="30" t="s">
        <v>31</v>
      </c>
      <c r="B239" s="9">
        <v>310</v>
      </c>
      <c r="C239" s="10" t="s">
        <v>110</v>
      </c>
      <c r="D239" s="58"/>
      <c r="E239" s="55"/>
      <c r="F239" s="58"/>
      <c r="G239" s="58"/>
      <c r="H239" s="58"/>
      <c r="I239" s="58"/>
      <c r="J239" s="58"/>
      <c r="K239" s="65"/>
    </row>
    <row r="240" spans="1:11" ht="15.75">
      <c r="A240" s="30" t="s">
        <v>31</v>
      </c>
      <c r="B240" s="9">
        <v>340</v>
      </c>
      <c r="C240" s="10" t="s">
        <v>14</v>
      </c>
      <c r="D240" s="58">
        <v>5</v>
      </c>
      <c r="E240" s="55">
        <f>SUM(F240:K240)</f>
        <v>2.1</v>
      </c>
      <c r="F240" s="58">
        <v>2.1</v>
      </c>
      <c r="G240" s="58"/>
      <c r="H240" s="58"/>
      <c r="I240" s="58"/>
      <c r="J240" s="58"/>
      <c r="K240" s="65"/>
    </row>
    <row r="241" spans="1:11" ht="15.75">
      <c r="A241" s="30" t="s">
        <v>31</v>
      </c>
      <c r="B241" s="9">
        <v>340</v>
      </c>
      <c r="C241" s="10" t="s">
        <v>111</v>
      </c>
      <c r="D241" s="58">
        <v>90</v>
      </c>
      <c r="E241" s="55">
        <f>SUM(F241:K241)</f>
        <v>90</v>
      </c>
      <c r="F241" s="58">
        <v>90</v>
      </c>
      <c r="G241" s="58"/>
      <c r="H241" s="58"/>
      <c r="I241" s="58"/>
      <c r="J241" s="58"/>
      <c r="K241" s="65"/>
    </row>
    <row r="242" spans="1:11" ht="15.75">
      <c r="A242" s="30" t="s">
        <v>31</v>
      </c>
      <c r="B242" s="9">
        <v>340</v>
      </c>
      <c r="C242" s="10" t="s">
        <v>110</v>
      </c>
      <c r="D242" s="58"/>
      <c r="E242" s="55"/>
      <c r="F242" s="58"/>
      <c r="G242" s="58"/>
      <c r="H242" s="58"/>
      <c r="I242" s="58"/>
      <c r="J242" s="58"/>
      <c r="K242" s="65"/>
    </row>
    <row r="243" spans="1:11" ht="15.75">
      <c r="A243" s="83" t="s">
        <v>43</v>
      </c>
      <c r="B243" s="84"/>
      <c r="C243" s="84"/>
      <c r="D243" s="49">
        <f aca="true" t="shared" si="65" ref="D243:K243">SUM(D220,D224,D235,D236)</f>
        <v>2191.7</v>
      </c>
      <c r="E243" s="49">
        <f t="shared" si="65"/>
        <v>1038.1</v>
      </c>
      <c r="F243" s="49">
        <f t="shared" si="65"/>
        <v>560.9</v>
      </c>
      <c r="G243" s="49">
        <f t="shared" si="65"/>
        <v>0</v>
      </c>
      <c r="H243" s="49">
        <f t="shared" si="65"/>
        <v>477.2</v>
      </c>
      <c r="I243" s="49">
        <f t="shared" si="65"/>
        <v>0</v>
      </c>
      <c r="J243" s="49">
        <f t="shared" si="65"/>
        <v>0</v>
      </c>
      <c r="K243" s="50">
        <f t="shared" si="65"/>
        <v>0</v>
      </c>
    </row>
    <row r="244" spans="1:11" ht="15.75">
      <c r="A244" s="18" t="s">
        <v>39</v>
      </c>
      <c r="B244" s="16"/>
      <c r="C244" s="16"/>
      <c r="D244" s="59"/>
      <c r="E244" s="59"/>
      <c r="F244" s="59"/>
      <c r="G244" s="59"/>
      <c r="H244" s="59"/>
      <c r="I244" s="59"/>
      <c r="J244" s="59"/>
      <c r="K244" s="60"/>
    </row>
    <row r="245" spans="1:11" ht="15.75">
      <c r="A245" s="35"/>
      <c r="B245" s="81" t="s">
        <v>130</v>
      </c>
      <c r="C245" s="81"/>
      <c r="D245" s="49">
        <f>SUM(D246)</f>
        <v>90</v>
      </c>
      <c r="E245" s="49">
        <f aca="true" t="shared" si="66" ref="E245:K245">SUM(E246)</f>
        <v>80</v>
      </c>
      <c r="F245" s="49">
        <f t="shared" si="66"/>
        <v>80</v>
      </c>
      <c r="G245" s="49">
        <f t="shared" si="66"/>
        <v>0</v>
      </c>
      <c r="H245" s="49">
        <f t="shared" si="66"/>
        <v>0</v>
      </c>
      <c r="I245" s="49">
        <f t="shared" si="66"/>
        <v>0</v>
      </c>
      <c r="J245" s="49">
        <f t="shared" si="66"/>
        <v>0</v>
      </c>
      <c r="K245" s="50">
        <f t="shared" si="66"/>
        <v>0</v>
      </c>
    </row>
    <row r="246" spans="1:11" ht="47.25">
      <c r="A246" s="32" t="s">
        <v>129</v>
      </c>
      <c r="B246" s="33" t="s">
        <v>103</v>
      </c>
      <c r="C246" s="17" t="s">
        <v>87</v>
      </c>
      <c r="D246" s="72">
        <v>90</v>
      </c>
      <c r="E246" s="55">
        <f>SUM(F246:K246)</f>
        <v>80</v>
      </c>
      <c r="F246" s="72">
        <v>80</v>
      </c>
      <c r="G246" s="72"/>
      <c r="H246" s="72"/>
      <c r="I246" s="72"/>
      <c r="J246" s="72"/>
      <c r="K246" s="73"/>
    </row>
    <row r="247" spans="1:11" ht="15.75">
      <c r="A247" s="35"/>
      <c r="B247" s="81" t="s">
        <v>89</v>
      </c>
      <c r="C247" s="81"/>
      <c r="D247" s="49">
        <f aca="true" t="shared" si="67" ref="D247:K247">SUM(D248:D253)</f>
        <v>35</v>
      </c>
      <c r="E247" s="49">
        <f t="shared" si="67"/>
        <v>35</v>
      </c>
      <c r="F247" s="49">
        <f t="shared" si="67"/>
        <v>35</v>
      </c>
      <c r="G247" s="49">
        <f t="shared" si="67"/>
        <v>0</v>
      </c>
      <c r="H247" s="49">
        <f t="shared" si="67"/>
        <v>0</v>
      </c>
      <c r="I247" s="49">
        <f t="shared" si="67"/>
        <v>0</v>
      </c>
      <c r="J247" s="49">
        <f t="shared" si="67"/>
        <v>0</v>
      </c>
      <c r="K247" s="50">
        <f t="shared" si="67"/>
        <v>0</v>
      </c>
    </row>
    <row r="248" spans="1:11" ht="15.75" hidden="1">
      <c r="A248" s="32" t="s">
        <v>40</v>
      </c>
      <c r="B248" s="33" t="s">
        <v>56</v>
      </c>
      <c r="C248" s="10" t="s">
        <v>6</v>
      </c>
      <c r="D248" s="72"/>
      <c r="E248" s="55">
        <f aca="true" t="shared" si="68" ref="E248:E253">SUM(F248:K248)</f>
        <v>0</v>
      </c>
      <c r="F248" s="72"/>
      <c r="G248" s="72"/>
      <c r="H248" s="72"/>
      <c r="I248" s="72"/>
      <c r="J248" s="72"/>
      <c r="K248" s="73"/>
    </row>
    <row r="249" spans="1:11" ht="15.75" hidden="1">
      <c r="A249" s="32" t="s">
        <v>40</v>
      </c>
      <c r="B249" s="33" t="s">
        <v>48</v>
      </c>
      <c r="C249" s="10" t="s">
        <v>10</v>
      </c>
      <c r="D249" s="72"/>
      <c r="E249" s="55">
        <f t="shared" si="68"/>
        <v>0</v>
      </c>
      <c r="F249" s="72"/>
      <c r="G249" s="72"/>
      <c r="H249" s="72"/>
      <c r="I249" s="72"/>
      <c r="J249" s="72"/>
      <c r="K249" s="73"/>
    </row>
    <row r="250" spans="1:11" ht="47.25" hidden="1">
      <c r="A250" s="32" t="s">
        <v>40</v>
      </c>
      <c r="B250" s="33" t="s">
        <v>103</v>
      </c>
      <c r="C250" s="17" t="s">
        <v>87</v>
      </c>
      <c r="D250" s="72"/>
      <c r="E250" s="55">
        <f t="shared" si="68"/>
        <v>0</v>
      </c>
      <c r="F250" s="72"/>
      <c r="G250" s="72"/>
      <c r="H250" s="72"/>
      <c r="I250" s="72"/>
      <c r="J250" s="72"/>
      <c r="K250" s="73"/>
    </row>
    <row r="251" spans="1:11" ht="15.75">
      <c r="A251" s="32" t="s">
        <v>40</v>
      </c>
      <c r="B251" s="33" t="s">
        <v>32</v>
      </c>
      <c r="C251" s="10" t="s">
        <v>11</v>
      </c>
      <c r="D251" s="72">
        <v>35</v>
      </c>
      <c r="E251" s="55">
        <f t="shared" si="68"/>
        <v>35</v>
      </c>
      <c r="F251" s="72">
        <v>35</v>
      </c>
      <c r="G251" s="72"/>
      <c r="H251" s="72"/>
      <c r="I251" s="72"/>
      <c r="J251" s="72"/>
      <c r="K251" s="73"/>
    </row>
    <row r="252" spans="1:11" ht="15.75" hidden="1">
      <c r="A252" s="32" t="s">
        <v>40</v>
      </c>
      <c r="B252" s="9">
        <v>310</v>
      </c>
      <c r="C252" s="10" t="s">
        <v>13</v>
      </c>
      <c r="D252" s="72"/>
      <c r="E252" s="55">
        <f t="shared" si="68"/>
        <v>0</v>
      </c>
      <c r="F252" s="72"/>
      <c r="G252" s="72"/>
      <c r="H252" s="72"/>
      <c r="I252" s="72"/>
      <c r="J252" s="72"/>
      <c r="K252" s="73"/>
    </row>
    <row r="253" spans="1:11" ht="15.75" hidden="1">
      <c r="A253" s="32" t="s">
        <v>40</v>
      </c>
      <c r="B253" s="33" t="s">
        <v>55</v>
      </c>
      <c r="C253" s="10" t="s">
        <v>14</v>
      </c>
      <c r="D253" s="72"/>
      <c r="E253" s="55">
        <f t="shared" si="68"/>
        <v>0</v>
      </c>
      <c r="F253" s="72"/>
      <c r="G253" s="72"/>
      <c r="H253" s="72"/>
      <c r="I253" s="72"/>
      <c r="J253" s="72"/>
      <c r="K253" s="73"/>
    </row>
    <row r="254" spans="1:11" ht="15.75" hidden="1">
      <c r="A254" s="35"/>
      <c r="B254" s="81" t="s">
        <v>90</v>
      </c>
      <c r="C254" s="81"/>
      <c r="D254" s="49">
        <f aca="true" t="shared" si="69" ref="D254:K254">SUM(D255:D259)</f>
        <v>0</v>
      </c>
      <c r="E254" s="49">
        <f t="shared" si="69"/>
        <v>0</v>
      </c>
      <c r="F254" s="49">
        <f t="shared" si="69"/>
        <v>0</v>
      </c>
      <c r="G254" s="49">
        <f t="shared" si="69"/>
        <v>0</v>
      </c>
      <c r="H254" s="49">
        <f t="shared" si="69"/>
        <v>0</v>
      </c>
      <c r="I254" s="49">
        <f t="shared" si="69"/>
        <v>0</v>
      </c>
      <c r="J254" s="49">
        <f t="shared" si="69"/>
        <v>0</v>
      </c>
      <c r="K254" s="50">
        <f t="shared" si="69"/>
        <v>0</v>
      </c>
    </row>
    <row r="255" spans="1:11" ht="15.75" hidden="1">
      <c r="A255" s="32" t="s">
        <v>54</v>
      </c>
      <c r="B255" s="33" t="s">
        <v>56</v>
      </c>
      <c r="C255" s="10" t="s">
        <v>6</v>
      </c>
      <c r="D255" s="72"/>
      <c r="E255" s="55">
        <f>SUM(F255:K255)</f>
        <v>0</v>
      </c>
      <c r="F255" s="72"/>
      <c r="G255" s="72"/>
      <c r="H255" s="72"/>
      <c r="I255" s="72"/>
      <c r="J255" s="72"/>
      <c r="K255" s="73"/>
    </row>
    <row r="256" spans="1:11" ht="15.75" hidden="1">
      <c r="A256" s="32" t="s">
        <v>54</v>
      </c>
      <c r="B256" s="33" t="s">
        <v>48</v>
      </c>
      <c r="C256" s="10" t="s">
        <v>10</v>
      </c>
      <c r="D256" s="72"/>
      <c r="E256" s="55">
        <f>SUM(F256:K256)</f>
        <v>0</v>
      </c>
      <c r="F256" s="72"/>
      <c r="G256" s="72"/>
      <c r="H256" s="72"/>
      <c r="I256" s="72"/>
      <c r="J256" s="72"/>
      <c r="K256" s="73"/>
    </row>
    <row r="257" spans="1:11" ht="15.75" hidden="1">
      <c r="A257" s="32" t="s">
        <v>54</v>
      </c>
      <c r="B257" s="33" t="s">
        <v>32</v>
      </c>
      <c r="C257" s="10" t="s">
        <v>11</v>
      </c>
      <c r="D257" s="72"/>
      <c r="E257" s="55">
        <f>SUM(F257:K257)</f>
        <v>0</v>
      </c>
      <c r="F257" s="72"/>
      <c r="G257" s="72"/>
      <c r="H257" s="72"/>
      <c r="I257" s="72"/>
      <c r="J257" s="72"/>
      <c r="K257" s="73"/>
    </row>
    <row r="258" spans="1:11" ht="15.75" hidden="1">
      <c r="A258" s="32" t="s">
        <v>54</v>
      </c>
      <c r="B258" s="9">
        <v>310</v>
      </c>
      <c r="C258" s="10" t="s">
        <v>13</v>
      </c>
      <c r="D258" s="72"/>
      <c r="E258" s="55">
        <f>SUM(F258:K258)</f>
        <v>0</v>
      </c>
      <c r="F258" s="72"/>
      <c r="G258" s="72"/>
      <c r="H258" s="72"/>
      <c r="I258" s="72"/>
      <c r="J258" s="72"/>
      <c r="K258" s="73"/>
    </row>
    <row r="259" spans="1:11" ht="15.75" hidden="1">
      <c r="A259" s="32" t="s">
        <v>54</v>
      </c>
      <c r="B259" s="33" t="s">
        <v>55</v>
      </c>
      <c r="C259" s="10" t="s">
        <v>14</v>
      </c>
      <c r="D259" s="72"/>
      <c r="E259" s="55">
        <f>SUM(F259:K259)</f>
        <v>0</v>
      </c>
      <c r="F259" s="72"/>
      <c r="G259" s="72"/>
      <c r="H259" s="72"/>
      <c r="I259" s="72"/>
      <c r="J259" s="72"/>
      <c r="K259" s="73"/>
    </row>
    <row r="260" spans="1:11" ht="15.75">
      <c r="A260" s="83" t="s">
        <v>41</v>
      </c>
      <c r="B260" s="84"/>
      <c r="C260" s="84"/>
      <c r="D260" s="49">
        <f>SUM(D247,D254,D245)</f>
        <v>125</v>
      </c>
      <c r="E260" s="49">
        <f aca="true" t="shared" si="70" ref="E260:K260">SUM(E247,E254,E245)</f>
        <v>115</v>
      </c>
      <c r="F260" s="49">
        <f t="shared" si="70"/>
        <v>115</v>
      </c>
      <c r="G260" s="49">
        <f t="shared" si="70"/>
        <v>0</v>
      </c>
      <c r="H260" s="49">
        <f t="shared" si="70"/>
        <v>0</v>
      </c>
      <c r="I260" s="49">
        <f t="shared" si="70"/>
        <v>0</v>
      </c>
      <c r="J260" s="49">
        <f t="shared" si="70"/>
        <v>0</v>
      </c>
      <c r="K260" s="50">
        <f t="shared" si="70"/>
        <v>0</v>
      </c>
    </row>
    <row r="261" spans="1:11" ht="15.75">
      <c r="A261" s="18" t="s">
        <v>63</v>
      </c>
      <c r="B261" s="14"/>
      <c r="C261" s="15"/>
      <c r="D261" s="59"/>
      <c r="E261" s="59"/>
      <c r="F261" s="59"/>
      <c r="G261" s="59"/>
      <c r="H261" s="59"/>
      <c r="I261" s="59"/>
      <c r="J261" s="59"/>
      <c r="K261" s="60"/>
    </row>
    <row r="262" spans="1:11" ht="15.75" hidden="1">
      <c r="A262" s="30" t="s">
        <v>64</v>
      </c>
      <c r="B262" s="33" t="s">
        <v>56</v>
      </c>
      <c r="C262" s="10" t="s">
        <v>6</v>
      </c>
      <c r="D262" s="72"/>
      <c r="E262" s="55">
        <f>SUM(F262:K262)</f>
        <v>0</v>
      </c>
      <c r="F262" s="72"/>
      <c r="G262" s="72"/>
      <c r="H262" s="72"/>
      <c r="I262" s="72"/>
      <c r="J262" s="72"/>
      <c r="K262" s="73"/>
    </row>
    <row r="263" spans="1:11" ht="15.75">
      <c r="A263" s="30" t="s">
        <v>64</v>
      </c>
      <c r="B263" s="33" t="s">
        <v>48</v>
      </c>
      <c r="C263" s="10" t="s">
        <v>10</v>
      </c>
      <c r="D263" s="72">
        <v>72</v>
      </c>
      <c r="E263" s="55">
        <f>SUM(F263:K263)</f>
        <v>72</v>
      </c>
      <c r="F263" s="72">
        <v>72</v>
      </c>
      <c r="G263" s="72"/>
      <c r="H263" s="72"/>
      <c r="I263" s="72"/>
      <c r="J263" s="72"/>
      <c r="K263" s="73"/>
    </row>
    <row r="264" spans="1:11" ht="15.75">
      <c r="A264" s="30" t="s">
        <v>64</v>
      </c>
      <c r="B264" s="33" t="s">
        <v>32</v>
      </c>
      <c r="C264" s="10" t="s">
        <v>11</v>
      </c>
      <c r="D264" s="72">
        <v>10</v>
      </c>
      <c r="E264" s="55">
        <f>SUM(F264:K264)</f>
        <v>10</v>
      </c>
      <c r="F264" s="72">
        <v>10</v>
      </c>
      <c r="G264" s="72"/>
      <c r="H264" s="72"/>
      <c r="I264" s="72"/>
      <c r="J264" s="72"/>
      <c r="K264" s="73"/>
    </row>
    <row r="265" spans="1:11" ht="15.75" hidden="1">
      <c r="A265" s="30" t="s">
        <v>64</v>
      </c>
      <c r="B265" s="9">
        <v>310</v>
      </c>
      <c r="C265" s="10" t="s">
        <v>13</v>
      </c>
      <c r="D265" s="72"/>
      <c r="E265" s="55">
        <f>SUM(F265:K265)</f>
        <v>0</v>
      </c>
      <c r="F265" s="72"/>
      <c r="G265" s="72"/>
      <c r="H265" s="72"/>
      <c r="I265" s="72"/>
      <c r="J265" s="72"/>
      <c r="K265" s="73"/>
    </row>
    <row r="266" spans="1:11" ht="15.75" hidden="1">
      <c r="A266" s="30" t="s">
        <v>64</v>
      </c>
      <c r="B266" s="33" t="s">
        <v>55</v>
      </c>
      <c r="C266" s="10" t="s">
        <v>14</v>
      </c>
      <c r="D266" s="72"/>
      <c r="E266" s="55">
        <f>SUM(F266:K266)</f>
        <v>0</v>
      </c>
      <c r="F266" s="72"/>
      <c r="G266" s="72"/>
      <c r="H266" s="72"/>
      <c r="I266" s="72"/>
      <c r="J266" s="72"/>
      <c r="K266" s="73"/>
    </row>
    <row r="267" spans="1:11" ht="15.75">
      <c r="A267" s="24" t="s">
        <v>29</v>
      </c>
      <c r="B267" s="13"/>
      <c r="C267" s="13"/>
      <c r="D267" s="49">
        <f aca="true" t="shared" si="71" ref="D267:K267">SUM(D262:D266)</f>
        <v>82</v>
      </c>
      <c r="E267" s="49">
        <f t="shared" si="71"/>
        <v>82</v>
      </c>
      <c r="F267" s="49">
        <f t="shared" si="71"/>
        <v>82</v>
      </c>
      <c r="G267" s="49">
        <f t="shared" si="71"/>
        <v>0</v>
      </c>
      <c r="H267" s="49">
        <f t="shared" si="71"/>
        <v>0</v>
      </c>
      <c r="I267" s="49">
        <f t="shared" si="71"/>
        <v>0</v>
      </c>
      <c r="J267" s="49">
        <f t="shared" si="71"/>
        <v>0</v>
      </c>
      <c r="K267" s="50">
        <f t="shared" si="71"/>
        <v>0</v>
      </c>
    </row>
    <row r="268" spans="1:11" ht="30.75" customHeight="1" hidden="1">
      <c r="A268" s="91" t="s">
        <v>94</v>
      </c>
      <c r="B268" s="92"/>
      <c r="C268" s="92"/>
      <c r="D268" s="59"/>
      <c r="E268" s="59"/>
      <c r="F268" s="59"/>
      <c r="G268" s="59"/>
      <c r="H268" s="59"/>
      <c r="I268" s="59"/>
      <c r="J268" s="59"/>
      <c r="K268" s="60"/>
    </row>
    <row r="269" spans="1:11" ht="31.5" hidden="1">
      <c r="A269" s="30" t="s">
        <v>88</v>
      </c>
      <c r="B269" s="9">
        <v>231</v>
      </c>
      <c r="C269" s="17" t="s">
        <v>93</v>
      </c>
      <c r="D269" s="72"/>
      <c r="E269" s="74">
        <f>SUM(F269:K269)</f>
        <v>0</v>
      </c>
      <c r="F269" s="72"/>
      <c r="G269" s="72"/>
      <c r="H269" s="72"/>
      <c r="I269" s="72"/>
      <c r="J269" s="72"/>
      <c r="K269" s="73"/>
    </row>
    <row r="270" spans="1:11" ht="15.75">
      <c r="A270" s="24" t="s">
        <v>92</v>
      </c>
      <c r="B270" s="13"/>
      <c r="C270" s="13"/>
      <c r="D270" s="49">
        <f aca="true" t="shared" si="72" ref="D270:K270">D269</f>
        <v>0</v>
      </c>
      <c r="E270" s="49">
        <f t="shared" si="72"/>
        <v>0</v>
      </c>
      <c r="F270" s="49">
        <f t="shared" si="72"/>
        <v>0</v>
      </c>
      <c r="G270" s="49">
        <f t="shared" si="72"/>
        <v>0</v>
      </c>
      <c r="H270" s="49">
        <f t="shared" si="72"/>
        <v>0</v>
      </c>
      <c r="I270" s="49">
        <f t="shared" si="72"/>
        <v>0</v>
      </c>
      <c r="J270" s="49">
        <f t="shared" si="72"/>
        <v>0</v>
      </c>
      <c r="K270" s="50">
        <f t="shared" si="72"/>
        <v>0</v>
      </c>
    </row>
    <row r="271" spans="1:11" s="39" customFormat="1" ht="18.75">
      <c r="A271" s="36"/>
      <c r="B271" s="37"/>
      <c r="C271" s="38" t="s">
        <v>30</v>
      </c>
      <c r="D271" s="61">
        <f aca="true" t="shared" si="73" ref="D271:K271">SUM(D87,D104,D120,D144,D211,D218,D243,D260,D267,D270)</f>
        <v>9097.2</v>
      </c>
      <c r="E271" s="61">
        <f t="shared" si="73"/>
        <v>6022.699999999999</v>
      </c>
      <c r="F271" s="61">
        <f t="shared" si="73"/>
        <v>2745</v>
      </c>
      <c r="G271" s="61">
        <f t="shared" si="73"/>
        <v>69</v>
      </c>
      <c r="H271" s="61">
        <f t="shared" si="73"/>
        <v>734</v>
      </c>
      <c r="I271" s="61">
        <f t="shared" si="73"/>
        <v>2349.2</v>
      </c>
      <c r="J271" s="61">
        <f t="shared" si="73"/>
        <v>88</v>
      </c>
      <c r="K271" s="62">
        <f t="shared" si="73"/>
        <v>37.5</v>
      </c>
    </row>
    <row r="272" spans="1:11" ht="15.75">
      <c r="A272" s="25"/>
      <c r="B272" s="9">
        <v>211</v>
      </c>
      <c r="C272" s="17" t="s">
        <v>1</v>
      </c>
      <c r="D272" s="55">
        <f aca="true" t="shared" si="74" ref="D272:K272">SUM(D14,D90,D123,D221)</f>
        <v>5098.3</v>
      </c>
      <c r="E272" s="55">
        <f t="shared" si="74"/>
        <v>3683.5</v>
      </c>
      <c r="F272" s="55">
        <f t="shared" si="74"/>
        <v>1105</v>
      </c>
      <c r="G272" s="55">
        <f t="shared" si="74"/>
        <v>69</v>
      </c>
      <c r="H272" s="55">
        <f t="shared" si="74"/>
        <v>520</v>
      </c>
      <c r="I272" s="55">
        <f t="shared" si="74"/>
        <v>1900</v>
      </c>
      <c r="J272" s="55">
        <f t="shared" si="74"/>
        <v>62</v>
      </c>
      <c r="K272" s="48">
        <f t="shared" si="74"/>
        <v>27.5</v>
      </c>
    </row>
    <row r="273" spans="1:11" ht="15.75">
      <c r="A273" s="25"/>
      <c r="B273" s="9">
        <v>212</v>
      </c>
      <c r="C273" s="17" t="s">
        <v>2</v>
      </c>
      <c r="D273" s="55">
        <f aca="true" t="shared" si="75" ref="D273:K273">SUM(D15,D91,D222)</f>
        <v>12</v>
      </c>
      <c r="E273" s="55">
        <f t="shared" si="75"/>
        <v>2</v>
      </c>
      <c r="F273" s="55">
        <f t="shared" si="75"/>
        <v>2</v>
      </c>
      <c r="G273" s="55">
        <f t="shared" si="75"/>
        <v>0</v>
      </c>
      <c r="H273" s="55">
        <f t="shared" si="75"/>
        <v>0</v>
      </c>
      <c r="I273" s="55">
        <f t="shared" si="75"/>
        <v>0</v>
      </c>
      <c r="J273" s="55">
        <f t="shared" si="75"/>
        <v>0</v>
      </c>
      <c r="K273" s="48">
        <f t="shared" si="75"/>
        <v>0</v>
      </c>
    </row>
    <row r="274" spans="1:11" ht="15.75">
      <c r="A274" s="25"/>
      <c r="B274" s="9">
        <v>213</v>
      </c>
      <c r="C274" s="17" t="s">
        <v>3</v>
      </c>
      <c r="D274" s="55">
        <f aca="true" t="shared" si="76" ref="D274:K274">SUM(D16,D92,D124,D223)</f>
        <v>1538.9</v>
      </c>
      <c r="E274" s="55">
        <f t="shared" si="76"/>
        <v>1108.7</v>
      </c>
      <c r="F274" s="55">
        <f t="shared" si="76"/>
        <v>418.2</v>
      </c>
      <c r="G274" s="55">
        <f t="shared" si="76"/>
        <v>0</v>
      </c>
      <c r="H274" s="55">
        <f t="shared" si="76"/>
        <v>214</v>
      </c>
      <c r="I274" s="55">
        <f t="shared" si="76"/>
        <v>449.2</v>
      </c>
      <c r="J274" s="55">
        <f t="shared" si="76"/>
        <v>19</v>
      </c>
      <c r="K274" s="48">
        <f t="shared" si="76"/>
        <v>8.3</v>
      </c>
    </row>
    <row r="275" spans="1:11" ht="15.75">
      <c r="A275" s="25"/>
      <c r="B275" s="9">
        <v>221</v>
      </c>
      <c r="C275" s="17" t="s">
        <v>5</v>
      </c>
      <c r="D275" s="55">
        <f aca="true" t="shared" si="77" ref="D275:K275">SUM(D18,D94,D225)</f>
        <v>25</v>
      </c>
      <c r="E275" s="55">
        <f t="shared" si="77"/>
        <v>23.5</v>
      </c>
      <c r="F275" s="55">
        <f t="shared" si="77"/>
        <v>20</v>
      </c>
      <c r="G275" s="55">
        <f t="shared" si="77"/>
        <v>0</v>
      </c>
      <c r="H275" s="55">
        <f t="shared" si="77"/>
        <v>0</v>
      </c>
      <c r="I275" s="55">
        <f t="shared" si="77"/>
        <v>0</v>
      </c>
      <c r="J275" s="55">
        <f t="shared" si="77"/>
        <v>3.5</v>
      </c>
      <c r="K275" s="48">
        <f t="shared" si="77"/>
        <v>0</v>
      </c>
    </row>
    <row r="276" spans="1:11" ht="15.75">
      <c r="A276" s="25"/>
      <c r="B276" s="9">
        <v>222</v>
      </c>
      <c r="C276" s="17" t="s">
        <v>6</v>
      </c>
      <c r="D276" s="55">
        <f aca="true" t="shared" si="78" ref="D276:K276">SUM(D19,D95,D204,D213,D226,D248,D255,D262)</f>
        <v>20</v>
      </c>
      <c r="E276" s="55">
        <f t="shared" si="78"/>
        <v>22</v>
      </c>
      <c r="F276" s="55">
        <f t="shared" si="78"/>
        <v>20</v>
      </c>
      <c r="G276" s="55">
        <f t="shared" si="78"/>
        <v>0</v>
      </c>
      <c r="H276" s="55">
        <f t="shared" si="78"/>
        <v>0</v>
      </c>
      <c r="I276" s="55">
        <f t="shared" si="78"/>
        <v>0</v>
      </c>
      <c r="J276" s="55">
        <f t="shared" si="78"/>
        <v>2</v>
      </c>
      <c r="K276" s="48">
        <f t="shared" si="78"/>
        <v>0</v>
      </c>
    </row>
    <row r="277" spans="1:11" ht="15.75">
      <c r="A277" s="25"/>
      <c r="B277" s="9">
        <v>223</v>
      </c>
      <c r="C277" s="17" t="s">
        <v>7</v>
      </c>
      <c r="D277" s="55">
        <f aca="true" t="shared" si="79" ref="D277:K277">SUM(D20,D96,D187,D227)</f>
        <v>360</v>
      </c>
      <c r="E277" s="55">
        <f t="shared" si="79"/>
        <v>200</v>
      </c>
      <c r="F277" s="55">
        <f t="shared" si="79"/>
        <v>200</v>
      </c>
      <c r="G277" s="55">
        <f t="shared" si="79"/>
        <v>0</v>
      </c>
      <c r="H277" s="55">
        <f t="shared" si="79"/>
        <v>0</v>
      </c>
      <c r="I277" s="55">
        <f t="shared" si="79"/>
        <v>0</v>
      </c>
      <c r="J277" s="55">
        <f t="shared" si="79"/>
        <v>0</v>
      </c>
      <c r="K277" s="48">
        <f t="shared" si="79"/>
        <v>0</v>
      </c>
    </row>
    <row r="278" spans="1:11" ht="15.75">
      <c r="A278" s="25"/>
      <c r="B278" s="9">
        <v>224</v>
      </c>
      <c r="C278" s="17" t="s">
        <v>8</v>
      </c>
      <c r="D278" s="55">
        <f aca="true" t="shared" si="80" ref="D278:K278">SUM(D21,D97,D228,D127)</f>
        <v>0</v>
      </c>
      <c r="E278" s="55">
        <f t="shared" si="80"/>
        <v>0</v>
      </c>
      <c r="F278" s="55">
        <f t="shared" si="80"/>
        <v>0</v>
      </c>
      <c r="G278" s="55">
        <f t="shared" si="80"/>
        <v>0</v>
      </c>
      <c r="H278" s="55">
        <f t="shared" si="80"/>
        <v>0</v>
      </c>
      <c r="I278" s="55">
        <f t="shared" si="80"/>
        <v>0</v>
      </c>
      <c r="J278" s="55">
        <f t="shared" si="80"/>
        <v>0</v>
      </c>
      <c r="K278" s="48">
        <f t="shared" si="80"/>
        <v>0</v>
      </c>
    </row>
    <row r="279" spans="1:11" ht="15.75">
      <c r="A279" s="25"/>
      <c r="B279" s="9">
        <v>225</v>
      </c>
      <c r="C279" s="17" t="s">
        <v>9</v>
      </c>
      <c r="D279" s="55">
        <f aca="true" t="shared" si="81" ref="D279:K279">SUM(D22,D98,D108,D115,D147,D165,D169,D170,D177,D181,D188,D192,D196,D200,D205,D229,D129,D154,D155,D131,D230,D231,D130,)</f>
        <v>447</v>
      </c>
      <c r="E279" s="55">
        <f t="shared" si="81"/>
        <v>298.9</v>
      </c>
      <c r="F279" s="55">
        <f t="shared" si="81"/>
        <v>298.9</v>
      </c>
      <c r="G279" s="55">
        <f t="shared" si="81"/>
        <v>0</v>
      </c>
      <c r="H279" s="55">
        <f t="shared" si="81"/>
        <v>0</v>
      </c>
      <c r="I279" s="55">
        <f t="shared" si="81"/>
        <v>0</v>
      </c>
      <c r="J279" s="55">
        <f t="shared" si="81"/>
        <v>0</v>
      </c>
      <c r="K279" s="48">
        <f t="shared" si="81"/>
        <v>0</v>
      </c>
    </row>
    <row r="280" spans="1:11" ht="15.75">
      <c r="A280" s="25"/>
      <c r="B280" s="9">
        <v>226</v>
      </c>
      <c r="C280" s="17" t="s">
        <v>10</v>
      </c>
      <c r="D280" s="55">
        <f>SUM(D23,D99,D109,D116,D141,D142,D148,D166,D171,D172,D178,D182,D189,D193,D197,D201,D206,D214,D232,D249,D256,D263,D132,D207,D234,D233,D156,D133,)</f>
        <v>1058</v>
      </c>
      <c r="E280" s="55">
        <f aca="true" t="shared" si="82" ref="E280:K280">SUM(E23,E99,E109,E116,E141,E142,E148,E166,E171,E172,E178,E182,E189,E193,E197,E201,E206,E214,E232,E249,E256,E263,E132,E207,E234,E233,E156,E133)</f>
        <v>293</v>
      </c>
      <c r="F280" s="55">
        <f t="shared" si="82"/>
        <v>293</v>
      </c>
      <c r="G280" s="55">
        <f t="shared" si="82"/>
        <v>0</v>
      </c>
      <c r="H280" s="55">
        <f t="shared" si="82"/>
        <v>0</v>
      </c>
      <c r="I280" s="55">
        <f t="shared" si="82"/>
        <v>0</v>
      </c>
      <c r="J280" s="55">
        <f t="shared" si="82"/>
        <v>0</v>
      </c>
      <c r="K280" s="48">
        <f t="shared" si="82"/>
        <v>0</v>
      </c>
    </row>
    <row r="281" spans="1:11" ht="31.5" hidden="1">
      <c r="A281" s="25"/>
      <c r="B281" s="9">
        <v>231</v>
      </c>
      <c r="C281" s="17" t="s">
        <v>93</v>
      </c>
      <c r="D281" s="55">
        <f aca="true" t="shared" si="83" ref="D281:K281">D269</f>
        <v>0</v>
      </c>
      <c r="E281" s="55">
        <f t="shared" si="83"/>
        <v>0</v>
      </c>
      <c r="F281" s="55">
        <f t="shared" si="83"/>
        <v>0</v>
      </c>
      <c r="G281" s="55">
        <f t="shared" si="83"/>
        <v>0</v>
      </c>
      <c r="H281" s="55">
        <f t="shared" si="83"/>
        <v>0</v>
      </c>
      <c r="I281" s="55">
        <f t="shared" si="83"/>
        <v>0</v>
      </c>
      <c r="J281" s="55">
        <f t="shared" si="83"/>
        <v>0</v>
      </c>
      <c r="K281" s="48">
        <f t="shared" si="83"/>
        <v>0</v>
      </c>
    </row>
    <row r="282" spans="1:11" ht="31.5" hidden="1">
      <c r="A282" s="25"/>
      <c r="B282" s="9">
        <v>241</v>
      </c>
      <c r="C282" s="17" t="s">
        <v>57</v>
      </c>
      <c r="D282" s="55">
        <f aca="true" t="shared" si="84" ref="D282:K282">SUM(D149)</f>
        <v>0</v>
      </c>
      <c r="E282" s="55">
        <f t="shared" si="84"/>
        <v>0</v>
      </c>
      <c r="F282" s="55">
        <f t="shared" si="84"/>
        <v>0</v>
      </c>
      <c r="G282" s="55">
        <f t="shared" si="84"/>
        <v>0</v>
      </c>
      <c r="H282" s="55">
        <f t="shared" si="84"/>
        <v>0</v>
      </c>
      <c r="I282" s="55">
        <f t="shared" si="84"/>
        <v>0</v>
      </c>
      <c r="J282" s="55">
        <f t="shared" si="84"/>
        <v>0</v>
      </c>
      <c r="K282" s="48">
        <f t="shared" si="84"/>
        <v>0</v>
      </c>
    </row>
    <row r="283" spans="1:11" ht="31.5" hidden="1">
      <c r="A283" s="25"/>
      <c r="B283" s="9">
        <v>242</v>
      </c>
      <c r="C283" s="17" t="s">
        <v>58</v>
      </c>
      <c r="D283" s="55">
        <f aca="true" t="shared" si="85" ref="D283:K283">SUM(D150,D185)</f>
        <v>0</v>
      </c>
      <c r="E283" s="55">
        <f t="shared" si="85"/>
        <v>0</v>
      </c>
      <c r="F283" s="55">
        <f t="shared" si="85"/>
        <v>0</v>
      </c>
      <c r="G283" s="55">
        <f t="shared" si="85"/>
        <v>0</v>
      </c>
      <c r="H283" s="55">
        <f t="shared" si="85"/>
        <v>0</v>
      </c>
      <c r="I283" s="55">
        <f t="shared" si="85"/>
        <v>0</v>
      </c>
      <c r="J283" s="55">
        <f t="shared" si="85"/>
        <v>0</v>
      </c>
      <c r="K283" s="48">
        <f t="shared" si="85"/>
        <v>0</v>
      </c>
    </row>
    <row r="284" spans="1:11" ht="31.5">
      <c r="A284" s="25"/>
      <c r="B284" s="9">
        <v>251</v>
      </c>
      <c r="C284" s="17" t="s">
        <v>33</v>
      </c>
      <c r="D284" s="55">
        <f aca="true" t="shared" si="86" ref="D284:K284">SUM(D24,D143)</f>
        <v>0</v>
      </c>
      <c r="E284" s="55">
        <f t="shared" si="86"/>
        <v>0</v>
      </c>
      <c r="F284" s="55">
        <f t="shared" si="86"/>
        <v>0</v>
      </c>
      <c r="G284" s="55">
        <f t="shared" si="86"/>
        <v>0</v>
      </c>
      <c r="H284" s="55">
        <f t="shared" si="86"/>
        <v>0</v>
      </c>
      <c r="I284" s="55">
        <f t="shared" si="86"/>
        <v>0</v>
      </c>
      <c r="J284" s="55">
        <f t="shared" si="86"/>
        <v>0</v>
      </c>
      <c r="K284" s="48">
        <f t="shared" si="86"/>
        <v>0</v>
      </c>
    </row>
    <row r="285" spans="1:11" ht="47.25">
      <c r="A285" s="25"/>
      <c r="B285" s="9">
        <v>263</v>
      </c>
      <c r="C285" s="17" t="s">
        <v>87</v>
      </c>
      <c r="D285" s="55">
        <f>SUM(D250,D246)</f>
        <v>90</v>
      </c>
      <c r="E285" s="55">
        <f aca="true" t="shared" si="87" ref="E285:K285">SUM(E250,E246)</f>
        <v>80</v>
      </c>
      <c r="F285" s="55">
        <f t="shared" si="87"/>
        <v>80</v>
      </c>
      <c r="G285" s="55">
        <f t="shared" si="87"/>
        <v>0</v>
      </c>
      <c r="H285" s="55">
        <f t="shared" si="87"/>
        <v>0</v>
      </c>
      <c r="I285" s="55">
        <f t="shared" si="87"/>
        <v>0</v>
      </c>
      <c r="J285" s="55">
        <f t="shared" si="87"/>
        <v>0</v>
      </c>
      <c r="K285" s="48">
        <f t="shared" si="87"/>
        <v>0</v>
      </c>
    </row>
    <row r="286" spans="1:11" ht="15.75">
      <c r="A286" s="25"/>
      <c r="B286" s="9">
        <v>290</v>
      </c>
      <c r="C286" s="17" t="s">
        <v>11</v>
      </c>
      <c r="D286" s="55">
        <f aca="true" t="shared" si="88" ref="D286:K286">SUM(D25,D100,D151,D208,D215,D235,D251,D257,D264,D158,D159,D134,D135)</f>
        <v>123</v>
      </c>
      <c r="E286" s="55">
        <f t="shared" si="88"/>
        <v>108.8</v>
      </c>
      <c r="F286" s="55">
        <f t="shared" si="88"/>
        <v>108.8</v>
      </c>
      <c r="G286" s="55">
        <f t="shared" si="88"/>
        <v>0</v>
      </c>
      <c r="H286" s="55">
        <f t="shared" si="88"/>
        <v>0</v>
      </c>
      <c r="I286" s="55">
        <f t="shared" si="88"/>
        <v>0</v>
      </c>
      <c r="J286" s="55">
        <f t="shared" si="88"/>
        <v>0</v>
      </c>
      <c r="K286" s="48">
        <f t="shared" si="88"/>
        <v>0</v>
      </c>
    </row>
    <row r="287" spans="1:11" ht="15.75">
      <c r="A287" s="25"/>
      <c r="B287" s="9">
        <v>310</v>
      </c>
      <c r="C287" s="17" t="s">
        <v>13</v>
      </c>
      <c r="D287" s="55">
        <f aca="true" t="shared" si="89" ref="D287:K287">SUM(D27,D102,D111,D118,D152,D167,D173,D174,D179,D183,D190,D194,D198,D202,D209,D216,D237,D252,D258,D265,D238,D239,D160,D161,D137,D136)</f>
        <v>10</v>
      </c>
      <c r="E287" s="55">
        <f t="shared" si="89"/>
        <v>7</v>
      </c>
      <c r="F287" s="55">
        <f t="shared" si="89"/>
        <v>7</v>
      </c>
      <c r="G287" s="55">
        <f t="shared" si="89"/>
        <v>0</v>
      </c>
      <c r="H287" s="55">
        <f t="shared" si="89"/>
        <v>0</v>
      </c>
      <c r="I287" s="55">
        <f t="shared" si="89"/>
        <v>0</v>
      </c>
      <c r="J287" s="55">
        <f t="shared" si="89"/>
        <v>0</v>
      </c>
      <c r="K287" s="48">
        <f t="shared" si="89"/>
        <v>0</v>
      </c>
    </row>
    <row r="288" spans="1:11" ht="15.75">
      <c r="A288" s="25"/>
      <c r="B288" s="9">
        <v>340</v>
      </c>
      <c r="C288" s="17" t="s">
        <v>14</v>
      </c>
      <c r="D288" s="55">
        <f aca="true" t="shared" si="90" ref="D288:K288">SUM(D28,D103,D112,D119,D125,D153,D168,D176,D175,D180,D184,D191,D195,D199,D203,D210,D217,D240,D253,D259,D266,D241,D242,D162,D163,D138,D139)</f>
        <v>315</v>
      </c>
      <c r="E288" s="55">
        <f t="shared" si="90"/>
        <v>195.3</v>
      </c>
      <c r="F288" s="55">
        <f t="shared" si="90"/>
        <v>192.1</v>
      </c>
      <c r="G288" s="55">
        <f t="shared" si="90"/>
        <v>0</v>
      </c>
      <c r="H288" s="55">
        <f t="shared" si="90"/>
        <v>0</v>
      </c>
      <c r="I288" s="55">
        <f t="shared" si="90"/>
        <v>0</v>
      </c>
      <c r="J288" s="55">
        <f t="shared" si="90"/>
        <v>1.5</v>
      </c>
      <c r="K288" s="48">
        <f t="shared" si="90"/>
        <v>1.7</v>
      </c>
    </row>
    <row r="289" spans="1:11" s="39" customFormat="1" ht="19.5" thickBot="1">
      <c r="A289" s="40"/>
      <c r="B289" s="41"/>
      <c r="C289" s="42" t="s">
        <v>30</v>
      </c>
      <c r="D289" s="63">
        <f aca="true" t="shared" si="91" ref="D289:K289">SUM(D272:D288)</f>
        <v>9097.2</v>
      </c>
      <c r="E289" s="63">
        <f t="shared" si="91"/>
        <v>6022.7</v>
      </c>
      <c r="F289" s="63">
        <f t="shared" si="91"/>
        <v>2745</v>
      </c>
      <c r="G289" s="63">
        <f t="shared" si="91"/>
        <v>69</v>
      </c>
      <c r="H289" s="63">
        <f t="shared" si="91"/>
        <v>734</v>
      </c>
      <c r="I289" s="63">
        <f t="shared" si="91"/>
        <v>2349.2</v>
      </c>
      <c r="J289" s="63">
        <f t="shared" si="91"/>
        <v>88</v>
      </c>
      <c r="K289" s="64">
        <f t="shared" si="91"/>
        <v>37.5</v>
      </c>
    </row>
    <row r="291" spans="1:11" s="75" customFormat="1" ht="18.75" hidden="1">
      <c r="A291" s="82" t="s">
        <v>114</v>
      </c>
      <c r="B291" s="82"/>
      <c r="C291" s="82"/>
      <c r="D291" s="82"/>
      <c r="E291" s="82"/>
      <c r="F291" s="75">
        <f aca="true" t="shared" si="92" ref="F291:K291">F9-F289</f>
        <v>0</v>
      </c>
      <c r="G291" s="75">
        <f t="shared" si="92"/>
        <v>0</v>
      </c>
      <c r="H291" s="75">
        <f t="shared" si="92"/>
        <v>0</v>
      </c>
      <c r="I291" s="75">
        <f t="shared" si="92"/>
        <v>0</v>
      </c>
      <c r="J291" s="75">
        <f t="shared" si="92"/>
        <v>0</v>
      </c>
      <c r="K291" s="75">
        <f t="shared" si="92"/>
        <v>0</v>
      </c>
    </row>
    <row r="292" ht="12.75" hidden="1"/>
    <row r="293" spans="3:6" ht="12.75" hidden="1">
      <c r="C293" s="1" t="s">
        <v>123</v>
      </c>
      <c r="F293" s="1">
        <v>154</v>
      </c>
    </row>
    <row r="294" ht="12.75" hidden="1"/>
    <row r="295" ht="12.75" hidden="1"/>
  </sheetData>
  <sheetProtection formatRows="0"/>
  <mergeCells count="32">
    <mergeCell ref="G1:K1"/>
    <mergeCell ref="G2:K2"/>
    <mergeCell ref="G3:K3"/>
    <mergeCell ref="G4:K4"/>
    <mergeCell ref="A291:E291"/>
    <mergeCell ref="A218:C218"/>
    <mergeCell ref="B146:C146"/>
    <mergeCell ref="A7:K7"/>
    <mergeCell ref="A9:E9"/>
    <mergeCell ref="A268:C268"/>
    <mergeCell ref="B247:C247"/>
    <mergeCell ref="B254:C254"/>
    <mergeCell ref="A219:C219"/>
    <mergeCell ref="A243:C243"/>
    <mergeCell ref="A260:C260"/>
    <mergeCell ref="A211:C211"/>
    <mergeCell ref="A121:C121"/>
    <mergeCell ref="A120:C120"/>
    <mergeCell ref="B122:C122"/>
    <mergeCell ref="B140:C140"/>
    <mergeCell ref="B164:C164"/>
    <mergeCell ref="B186:C186"/>
    <mergeCell ref="A144:C144"/>
    <mergeCell ref="B126:C126"/>
    <mergeCell ref="B245:C245"/>
    <mergeCell ref="B128:C128"/>
    <mergeCell ref="B106:C106"/>
    <mergeCell ref="B113:C113"/>
    <mergeCell ref="A11:C11"/>
    <mergeCell ref="A87:C87"/>
    <mergeCell ref="A105:C105"/>
    <mergeCell ref="A104:C104"/>
  </mergeCells>
  <printOptions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5"/>
  <sheetViews>
    <sheetView tabSelected="1" zoomScale="75" zoomScaleNormal="75" zoomScalePageLayoutView="0" workbookViewId="0" topLeftCell="A1">
      <selection activeCell="A7" sqref="A7:K7"/>
    </sheetView>
  </sheetViews>
  <sheetFormatPr defaultColWidth="9.00390625" defaultRowHeight="12.75"/>
  <cols>
    <col min="1" max="1" width="8.875" style="1" customWidth="1"/>
    <col min="2" max="2" width="9.625" style="1" customWidth="1"/>
    <col min="3" max="3" width="50.75390625" style="1" customWidth="1"/>
    <col min="4" max="4" width="13.875" style="1" customWidth="1"/>
    <col min="5" max="5" width="12.75390625" style="1" customWidth="1"/>
    <col min="6" max="6" width="13.125" style="1" customWidth="1"/>
    <col min="7" max="7" width="13.375" style="1" customWidth="1"/>
    <col min="8" max="8" width="13.25390625" style="1" customWidth="1"/>
    <col min="9" max="9" width="14.375" style="1" customWidth="1"/>
    <col min="10" max="10" width="14.00390625" style="1" customWidth="1"/>
    <col min="11" max="11" width="12.75390625" style="1" customWidth="1"/>
    <col min="12" max="16384" width="9.125" style="1" customWidth="1"/>
  </cols>
  <sheetData>
    <row r="1" spans="7:11" ht="12.75">
      <c r="G1" s="100" t="s">
        <v>128</v>
      </c>
      <c r="H1" s="101"/>
      <c r="I1" s="101"/>
      <c r="J1" s="101"/>
      <c r="K1" s="101"/>
    </row>
    <row r="2" spans="7:11" ht="12.75">
      <c r="G2" s="100" t="s">
        <v>126</v>
      </c>
      <c r="H2" s="101"/>
      <c r="I2" s="101"/>
      <c r="J2" s="101"/>
      <c r="K2" s="101"/>
    </row>
    <row r="3" spans="1:11" ht="15.75">
      <c r="A3" s="2"/>
      <c r="B3" s="3"/>
      <c r="C3" s="2"/>
      <c r="D3" s="2"/>
      <c r="E3" s="47"/>
      <c r="F3" s="46"/>
      <c r="G3" s="100" t="s">
        <v>124</v>
      </c>
      <c r="H3" s="101"/>
      <c r="I3" s="101"/>
      <c r="J3" s="101"/>
      <c r="K3" s="101"/>
    </row>
    <row r="4" spans="1:11" ht="15.75">
      <c r="A4" s="2"/>
      <c r="B4" s="3"/>
      <c r="C4" s="2"/>
      <c r="D4" s="2"/>
      <c r="E4" s="47"/>
      <c r="F4" s="46"/>
      <c r="G4" s="100" t="s">
        <v>134</v>
      </c>
      <c r="H4" s="101"/>
      <c r="I4" s="101"/>
      <c r="J4" s="101"/>
      <c r="K4" s="101"/>
    </row>
    <row r="5" spans="1:10" ht="15.75">
      <c r="A5" s="2"/>
      <c r="B5" s="3"/>
      <c r="C5" s="2"/>
      <c r="D5" s="2"/>
      <c r="E5" s="47"/>
      <c r="F5" s="46"/>
      <c r="G5" s="46"/>
      <c r="H5" s="46"/>
      <c r="I5" s="46"/>
      <c r="J5" s="46"/>
    </row>
    <row r="6" spans="1:10" ht="15.75">
      <c r="A6" s="2"/>
      <c r="B6" s="3"/>
      <c r="C6" s="2"/>
      <c r="D6" s="2"/>
      <c r="E6" s="47"/>
      <c r="F6" s="46"/>
      <c r="G6" s="46"/>
      <c r="H6" s="46"/>
      <c r="I6" s="46"/>
      <c r="J6" s="46"/>
    </row>
    <row r="7" spans="1:12" s="2" customFormat="1" ht="39.75" customHeight="1">
      <c r="A7" s="87" t="s">
        <v>119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57"/>
    </row>
    <row r="8" spans="1:11" s="2" customFormat="1" ht="15.75">
      <c r="A8" s="56"/>
      <c r="B8" s="56"/>
      <c r="C8" s="56"/>
      <c r="D8" s="56"/>
      <c r="E8" s="56"/>
      <c r="F8" s="56"/>
      <c r="G8" s="56"/>
      <c r="H8" s="56"/>
      <c r="I8" s="56"/>
      <c r="J8" s="57"/>
      <c r="K8" s="57"/>
    </row>
    <row r="9" spans="1:11" s="77" customFormat="1" ht="18.75" hidden="1">
      <c r="A9" s="89" t="s">
        <v>113</v>
      </c>
      <c r="B9" s="89"/>
      <c r="C9" s="89"/>
      <c r="D9" s="90"/>
      <c r="E9" s="90"/>
      <c r="F9" s="78">
        <v>2753</v>
      </c>
      <c r="G9" s="76">
        <v>69</v>
      </c>
      <c r="H9" s="76">
        <v>681</v>
      </c>
      <c r="I9" s="76">
        <v>2310.7</v>
      </c>
      <c r="J9" s="79">
        <v>95</v>
      </c>
      <c r="K9" s="79">
        <v>37.5</v>
      </c>
    </row>
    <row r="10" spans="1:11" s="2" customFormat="1" ht="16.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  <c r="K10" s="57"/>
    </row>
    <row r="11" spans="1:11" ht="81" customHeight="1">
      <c r="A11" s="96" t="s">
        <v>23</v>
      </c>
      <c r="B11" s="97"/>
      <c r="C11" s="97"/>
      <c r="D11" s="28" t="s">
        <v>104</v>
      </c>
      <c r="E11" s="43" t="s">
        <v>131</v>
      </c>
      <c r="F11" s="28" t="s">
        <v>106</v>
      </c>
      <c r="G11" s="28" t="s">
        <v>107</v>
      </c>
      <c r="H11" s="28" t="s">
        <v>108</v>
      </c>
      <c r="I11" s="28" t="s">
        <v>112</v>
      </c>
      <c r="J11" s="28" t="s">
        <v>109</v>
      </c>
      <c r="K11" s="29" t="s">
        <v>120</v>
      </c>
    </row>
    <row r="12" spans="1:11" ht="15.75">
      <c r="A12" s="18" t="s">
        <v>46</v>
      </c>
      <c r="B12" s="5"/>
      <c r="C12" s="4"/>
      <c r="D12" s="51"/>
      <c r="E12" s="51"/>
      <c r="F12" s="51"/>
      <c r="G12" s="51"/>
      <c r="H12" s="51"/>
      <c r="I12" s="51"/>
      <c r="J12" s="51"/>
      <c r="K12" s="52"/>
    </row>
    <row r="13" spans="1:11" ht="31.5">
      <c r="A13" s="19" t="s">
        <v>0</v>
      </c>
      <c r="B13" s="7">
        <v>210</v>
      </c>
      <c r="C13" s="27" t="s">
        <v>26</v>
      </c>
      <c r="D13" s="53">
        <f aca="true" t="shared" si="0" ref="D13:K13">SUM(D14:D16)</f>
        <v>5128</v>
      </c>
      <c r="E13" s="53">
        <f t="shared" si="0"/>
        <v>3583.2</v>
      </c>
      <c r="F13" s="53">
        <f t="shared" si="0"/>
        <v>850.2</v>
      </c>
      <c r="G13" s="53">
        <f t="shared" si="0"/>
        <v>69</v>
      </c>
      <c r="H13" s="53">
        <f t="shared" si="0"/>
        <v>353.3</v>
      </c>
      <c r="I13" s="53">
        <f t="shared" si="0"/>
        <v>2310.7</v>
      </c>
      <c r="J13" s="53">
        <f t="shared" si="0"/>
        <v>0</v>
      </c>
      <c r="K13" s="54">
        <f t="shared" si="0"/>
        <v>0</v>
      </c>
    </row>
    <row r="14" spans="1:11" ht="15.75">
      <c r="A14" s="20" t="s">
        <v>0</v>
      </c>
      <c r="B14" s="9">
        <v>211</v>
      </c>
      <c r="C14" s="10" t="s">
        <v>1</v>
      </c>
      <c r="D14" s="55">
        <f aca="true" t="shared" si="1" ref="D14:K14">SUM(D31,D47,D63)</f>
        <v>3979.5</v>
      </c>
      <c r="E14" s="55">
        <f t="shared" si="1"/>
        <v>2729</v>
      </c>
      <c r="F14" s="55">
        <f t="shared" si="1"/>
        <v>760</v>
      </c>
      <c r="G14" s="55">
        <f t="shared" si="1"/>
        <v>69</v>
      </c>
      <c r="H14" s="55">
        <f t="shared" si="1"/>
        <v>0</v>
      </c>
      <c r="I14" s="55">
        <f t="shared" si="1"/>
        <v>1900</v>
      </c>
      <c r="J14" s="55">
        <f t="shared" si="1"/>
        <v>0</v>
      </c>
      <c r="K14" s="48">
        <f t="shared" si="1"/>
        <v>0</v>
      </c>
    </row>
    <row r="15" spans="1:11" ht="15.75">
      <c r="A15" s="20" t="s">
        <v>0</v>
      </c>
      <c r="B15" s="9">
        <v>212</v>
      </c>
      <c r="C15" s="10" t="s">
        <v>2</v>
      </c>
      <c r="D15" s="55">
        <f aca="true" t="shared" si="2" ref="D15:K15">SUM(D32,D48,D64)</f>
        <v>30</v>
      </c>
      <c r="E15" s="55">
        <f t="shared" si="2"/>
        <v>30</v>
      </c>
      <c r="F15" s="55">
        <f t="shared" si="2"/>
        <v>30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48">
        <f t="shared" si="2"/>
        <v>0</v>
      </c>
    </row>
    <row r="16" spans="1:11" ht="15.75">
      <c r="A16" s="20" t="s">
        <v>0</v>
      </c>
      <c r="B16" s="9">
        <v>213</v>
      </c>
      <c r="C16" s="10" t="s">
        <v>3</v>
      </c>
      <c r="D16" s="55">
        <f aca="true" t="shared" si="3" ref="D16:K16">SUM(D33,D49,D65,)</f>
        <v>1118.5</v>
      </c>
      <c r="E16" s="55">
        <f t="shared" si="3"/>
        <v>824.2</v>
      </c>
      <c r="F16" s="55">
        <f t="shared" si="3"/>
        <v>60.2</v>
      </c>
      <c r="G16" s="55">
        <f t="shared" si="3"/>
        <v>0</v>
      </c>
      <c r="H16" s="55">
        <f t="shared" si="3"/>
        <v>353.3</v>
      </c>
      <c r="I16" s="55">
        <f t="shared" si="3"/>
        <v>410.7</v>
      </c>
      <c r="J16" s="55">
        <f t="shared" si="3"/>
        <v>0</v>
      </c>
      <c r="K16" s="48">
        <f t="shared" si="3"/>
        <v>0</v>
      </c>
    </row>
    <row r="17" spans="1:11" ht="15.75">
      <c r="A17" s="19" t="s">
        <v>0</v>
      </c>
      <c r="B17" s="7">
        <v>220</v>
      </c>
      <c r="C17" s="8" t="s">
        <v>4</v>
      </c>
      <c r="D17" s="53">
        <f aca="true" t="shared" si="4" ref="D17:K17">SUM(D18:D23)</f>
        <v>435</v>
      </c>
      <c r="E17" s="53">
        <f t="shared" si="4"/>
        <v>300</v>
      </c>
      <c r="F17" s="53">
        <f t="shared" si="4"/>
        <v>300</v>
      </c>
      <c r="G17" s="53">
        <f t="shared" si="4"/>
        <v>0</v>
      </c>
      <c r="H17" s="53">
        <f t="shared" si="4"/>
        <v>0</v>
      </c>
      <c r="I17" s="53">
        <f t="shared" si="4"/>
        <v>0</v>
      </c>
      <c r="J17" s="53">
        <f t="shared" si="4"/>
        <v>0</v>
      </c>
      <c r="K17" s="54">
        <f t="shared" si="4"/>
        <v>0</v>
      </c>
    </row>
    <row r="18" spans="1:11" ht="15.75">
      <c r="A18" s="20" t="s">
        <v>0</v>
      </c>
      <c r="B18" s="9">
        <v>221</v>
      </c>
      <c r="C18" s="10" t="s">
        <v>5</v>
      </c>
      <c r="D18" s="55">
        <f aca="true" t="shared" si="5" ref="D18:K18">SUM(D35,D51,D67)</f>
        <v>25</v>
      </c>
      <c r="E18" s="55">
        <f t="shared" si="5"/>
        <v>25</v>
      </c>
      <c r="F18" s="55">
        <f t="shared" si="5"/>
        <v>25</v>
      </c>
      <c r="G18" s="55">
        <f t="shared" si="5"/>
        <v>0</v>
      </c>
      <c r="H18" s="55">
        <f t="shared" si="5"/>
        <v>0</v>
      </c>
      <c r="I18" s="55">
        <f t="shared" si="5"/>
        <v>0</v>
      </c>
      <c r="J18" s="55">
        <f t="shared" si="5"/>
        <v>0</v>
      </c>
      <c r="K18" s="48">
        <f t="shared" si="5"/>
        <v>0</v>
      </c>
    </row>
    <row r="19" spans="1:11" ht="15.75">
      <c r="A19" s="20" t="s">
        <v>0</v>
      </c>
      <c r="B19" s="9">
        <v>222</v>
      </c>
      <c r="C19" s="10" t="s">
        <v>6</v>
      </c>
      <c r="D19" s="55">
        <f aca="true" t="shared" si="6" ref="D19:K19">SUM(D36,D52,D68)</f>
        <v>20</v>
      </c>
      <c r="E19" s="55">
        <f t="shared" si="6"/>
        <v>10</v>
      </c>
      <c r="F19" s="55">
        <f t="shared" si="6"/>
        <v>10</v>
      </c>
      <c r="G19" s="55">
        <f t="shared" si="6"/>
        <v>0</v>
      </c>
      <c r="H19" s="55">
        <f t="shared" si="6"/>
        <v>0</v>
      </c>
      <c r="I19" s="55">
        <f t="shared" si="6"/>
        <v>0</v>
      </c>
      <c r="J19" s="55">
        <f t="shared" si="6"/>
        <v>0</v>
      </c>
      <c r="K19" s="48">
        <f t="shared" si="6"/>
        <v>0</v>
      </c>
    </row>
    <row r="20" spans="1:11" ht="15.75">
      <c r="A20" s="20" t="s">
        <v>0</v>
      </c>
      <c r="B20" s="9">
        <v>223</v>
      </c>
      <c r="C20" s="10" t="s">
        <v>7</v>
      </c>
      <c r="D20" s="55">
        <f aca="true" t="shared" si="7" ref="D20:K20">SUM(D37,D53,D69)</f>
        <v>180</v>
      </c>
      <c r="E20" s="55">
        <f t="shared" si="7"/>
        <v>100</v>
      </c>
      <c r="F20" s="55">
        <f t="shared" si="7"/>
        <v>100</v>
      </c>
      <c r="G20" s="55">
        <f t="shared" si="7"/>
        <v>0</v>
      </c>
      <c r="H20" s="55">
        <f t="shared" si="7"/>
        <v>0</v>
      </c>
      <c r="I20" s="55">
        <f t="shared" si="7"/>
        <v>0</v>
      </c>
      <c r="J20" s="55">
        <f t="shared" si="7"/>
        <v>0</v>
      </c>
      <c r="K20" s="48">
        <f t="shared" si="7"/>
        <v>0</v>
      </c>
    </row>
    <row r="21" spans="1:11" ht="15.75">
      <c r="A21" s="20" t="s">
        <v>0</v>
      </c>
      <c r="B21" s="9">
        <v>224</v>
      </c>
      <c r="C21" s="10" t="s">
        <v>8</v>
      </c>
      <c r="D21" s="55">
        <f aca="true" t="shared" si="8" ref="D21:K21">SUM(D38,D54,D70)</f>
        <v>0</v>
      </c>
      <c r="E21" s="55">
        <f t="shared" si="8"/>
        <v>0</v>
      </c>
      <c r="F21" s="55">
        <f t="shared" si="8"/>
        <v>0</v>
      </c>
      <c r="G21" s="55">
        <f t="shared" si="8"/>
        <v>0</v>
      </c>
      <c r="H21" s="55">
        <f t="shared" si="8"/>
        <v>0</v>
      </c>
      <c r="I21" s="55">
        <f t="shared" si="8"/>
        <v>0</v>
      </c>
      <c r="J21" s="55">
        <f t="shared" si="8"/>
        <v>0</v>
      </c>
      <c r="K21" s="48">
        <f t="shared" si="8"/>
        <v>0</v>
      </c>
    </row>
    <row r="22" spans="1:11" ht="15.75">
      <c r="A22" s="20" t="s">
        <v>0</v>
      </c>
      <c r="B22" s="9">
        <v>225</v>
      </c>
      <c r="C22" s="10" t="s">
        <v>9</v>
      </c>
      <c r="D22" s="55">
        <f aca="true" t="shared" si="9" ref="D22:K22">SUM(D39,D55,D71)</f>
        <v>60</v>
      </c>
      <c r="E22" s="55">
        <f t="shared" si="9"/>
        <v>70</v>
      </c>
      <c r="F22" s="55">
        <f t="shared" si="9"/>
        <v>70</v>
      </c>
      <c r="G22" s="55">
        <f t="shared" si="9"/>
        <v>0</v>
      </c>
      <c r="H22" s="55">
        <f t="shared" si="9"/>
        <v>0</v>
      </c>
      <c r="I22" s="55">
        <f t="shared" si="9"/>
        <v>0</v>
      </c>
      <c r="J22" s="55">
        <f t="shared" si="9"/>
        <v>0</v>
      </c>
      <c r="K22" s="48">
        <f t="shared" si="9"/>
        <v>0</v>
      </c>
    </row>
    <row r="23" spans="1:11" ht="15.75">
      <c r="A23" s="20" t="s">
        <v>0</v>
      </c>
      <c r="B23" s="9">
        <v>226</v>
      </c>
      <c r="C23" s="10" t="s">
        <v>10</v>
      </c>
      <c r="D23" s="55">
        <f aca="true" t="shared" si="10" ref="D23:K23">SUM(D40,D56,D72,D83)</f>
        <v>150</v>
      </c>
      <c r="E23" s="55">
        <f t="shared" si="10"/>
        <v>95</v>
      </c>
      <c r="F23" s="55">
        <f t="shared" si="10"/>
        <v>95</v>
      </c>
      <c r="G23" s="55">
        <f t="shared" si="10"/>
        <v>0</v>
      </c>
      <c r="H23" s="55">
        <f t="shared" si="10"/>
        <v>0</v>
      </c>
      <c r="I23" s="55">
        <f t="shared" si="10"/>
        <v>0</v>
      </c>
      <c r="J23" s="55">
        <f t="shared" si="10"/>
        <v>0</v>
      </c>
      <c r="K23" s="48">
        <f t="shared" si="10"/>
        <v>0</v>
      </c>
    </row>
    <row r="24" spans="1:11" ht="31.5">
      <c r="A24" s="19" t="s">
        <v>0</v>
      </c>
      <c r="B24" s="7">
        <v>251</v>
      </c>
      <c r="C24" s="27" t="s">
        <v>67</v>
      </c>
      <c r="D24" s="53">
        <f aca="true" t="shared" si="11" ref="D24:K24">SUM(D73,D79)</f>
        <v>0</v>
      </c>
      <c r="E24" s="53">
        <f t="shared" si="11"/>
        <v>0</v>
      </c>
      <c r="F24" s="53">
        <f t="shared" si="11"/>
        <v>0</v>
      </c>
      <c r="G24" s="53">
        <f t="shared" si="11"/>
        <v>0</v>
      </c>
      <c r="H24" s="53">
        <f t="shared" si="11"/>
        <v>0</v>
      </c>
      <c r="I24" s="53">
        <f t="shared" si="11"/>
        <v>0</v>
      </c>
      <c r="J24" s="53">
        <f t="shared" si="11"/>
        <v>0</v>
      </c>
      <c r="K24" s="54">
        <f t="shared" si="11"/>
        <v>0</v>
      </c>
    </row>
    <row r="25" spans="1:11" ht="15.75">
      <c r="A25" s="19" t="s">
        <v>0</v>
      </c>
      <c r="B25" s="7">
        <v>290</v>
      </c>
      <c r="C25" s="8" t="s">
        <v>11</v>
      </c>
      <c r="D25" s="53">
        <f aca="true" t="shared" si="12" ref="D25:K25">SUM(D41,D57,D74,D81,D82,D84)</f>
        <v>50</v>
      </c>
      <c r="E25" s="53">
        <f t="shared" si="12"/>
        <v>41</v>
      </c>
      <c r="F25" s="53">
        <f t="shared" si="12"/>
        <v>41</v>
      </c>
      <c r="G25" s="53">
        <f t="shared" si="12"/>
        <v>0</v>
      </c>
      <c r="H25" s="53">
        <f t="shared" si="12"/>
        <v>0</v>
      </c>
      <c r="I25" s="53">
        <f t="shared" si="12"/>
        <v>0</v>
      </c>
      <c r="J25" s="53">
        <f t="shared" si="12"/>
        <v>0</v>
      </c>
      <c r="K25" s="54">
        <f t="shared" si="12"/>
        <v>0</v>
      </c>
    </row>
    <row r="26" spans="1:11" ht="15.75">
      <c r="A26" s="19" t="s">
        <v>0</v>
      </c>
      <c r="B26" s="7">
        <v>300</v>
      </c>
      <c r="C26" s="8" t="s">
        <v>12</v>
      </c>
      <c r="D26" s="53">
        <f aca="true" t="shared" si="13" ref="D26:K26">SUM(D27:D28)</f>
        <v>200</v>
      </c>
      <c r="E26" s="53">
        <f t="shared" si="13"/>
        <v>100</v>
      </c>
      <c r="F26" s="53">
        <f t="shared" si="13"/>
        <v>100</v>
      </c>
      <c r="G26" s="53">
        <f t="shared" si="13"/>
        <v>0</v>
      </c>
      <c r="H26" s="53">
        <f t="shared" si="13"/>
        <v>0</v>
      </c>
      <c r="I26" s="53">
        <f t="shared" si="13"/>
        <v>0</v>
      </c>
      <c r="J26" s="53">
        <f t="shared" si="13"/>
        <v>0</v>
      </c>
      <c r="K26" s="54">
        <f t="shared" si="13"/>
        <v>0</v>
      </c>
    </row>
    <row r="27" spans="1:11" ht="15.75">
      <c r="A27" s="20" t="s">
        <v>0</v>
      </c>
      <c r="B27" s="9">
        <v>310</v>
      </c>
      <c r="C27" s="10" t="s">
        <v>13</v>
      </c>
      <c r="D27" s="55">
        <f aca="true" t="shared" si="14" ref="D27:K27">SUM(D43,D59,D76,D85)</f>
        <v>0</v>
      </c>
      <c r="E27" s="55">
        <f t="shared" si="14"/>
        <v>0</v>
      </c>
      <c r="F27" s="55">
        <f t="shared" si="14"/>
        <v>0</v>
      </c>
      <c r="G27" s="55">
        <f t="shared" si="14"/>
        <v>0</v>
      </c>
      <c r="H27" s="55">
        <f t="shared" si="14"/>
        <v>0</v>
      </c>
      <c r="I27" s="55">
        <f t="shared" si="14"/>
        <v>0</v>
      </c>
      <c r="J27" s="55">
        <f t="shared" si="14"/>
        <v>0</v>
      </c>
      <c r="K27" s="48">
        <f t="shared" si="14"/>
        <v>0</v>
      </c>
    </row>
    <row r="28" spans="1:11" ht="15.75">
      <c r="A28" s="20" t="s">
        <v>0</v>
      </c>
      <c r="B28" s="9">
        <v>340</v>
      </c>
      <c r="C28" s="10" t="s">
        <v>14</v>
      </c>
      <c r="D28" s="55">
        <f aca="true" t="shared" si="15" ref="D28:K28">SUM(D44,D60,D77,D86)</f>
        <v>200</v>
      </c>
      <c r="E28" s="55">
        <f t="shared" si="15"/>
        <v>100</v>
      </c>
      <c r="F28" s="55">
        <f t="shared" si="15"/>
        <v>100</v>
      </c>
      <c r="G28" s="55">
        <f t="shared" si="15"/>
        <v>0</v>
      </c>
      <c r="H28" s="55">
        <f t="shared" si="15"/>
        <v>0</v>
      </c>
      <c r="I28" s="55">
        <f t="shared" si="15"/>
        <v>0</v>
      </c>
      <c r="J28" s="55">
        <f t="shared" si="15"/>
        <v>0</v>
      </c>
      <c r="K28" s="48">
        <f t="shared" si="15"/>
        <v>0</v>
      </c>
    </row>
    <row r="29" spans="1:11" ht="15.75">
      <c r="A29" s="21" t="s">
        <v>16</v>
      </c>
      <c r="B29" s="11"/>
      <c r="C29" s="12"/>
      <c r="D29" s="49">
        <f aca="true" t="shared" si="16" ref="D29:K29">SUM(D13,D17,D24,D25,D26,)</f>
        <v>5813</v>
      </c>
      <c r="E29" s="49">
        <f t="shared" si="16"/>
        <v>4024.2</v>
      </c>
      <c r="F29" s="49">
        <f t="shared" si="16"/>
        <v>1291.2</v>
      </c>
      <c r="G29" s="49">
        <f t="shared" si="16"/>
        <v>69</v>
      </c>
      <c r="H29" s="49">
        <f t="shared" si="16"/>
        <v>353.3</v>
      </c>
      <c r="I29" s="49">
        <f t="shared" si="16"/>
        <v>2310.7</v>
      </c>
      <c r="J29" s="49">
        <f t="shared" si="16"/>
        <v>0</v>
      </c>
      <c r="K29" s="50">
        <f t="shared" si="16"/>
        <v>0</v>
      </c>
    </row>
    <row r="30" spans="1:11" ht="31.5">
      <c r="A30" s="26" t="s">
        <v>15</v>
      </c>
      <c r="B30" s="7">
        <v>210</v>
      </c>
      <c r="C30" s="27" t="s">
        <v>26</v>
      </c>
      <c r="D30" s="53">
        <f aca="true" t="shared" si="17" ref="D30:K30">SUM(D31:D33)</f>
        <v>776</v>
      </c>
      <c r="E30" s="53">
        <f t="shared" si="17"/>
        <v>791.2</v>
      </c>
      <c r="F30" s="53">
        <f t="shared" si="17"/>
        <v>270.2</v>
      </c>
      <c r="G30" s="53">
        <f t="shared" si="17"/>
        <v>0</v>
      </c>
      <c r="H30" s="53">
        <f t="shared" si="17"/>
        <v>21</v>
      </c>
      <c r="I30" s="53">
        <f t="shared" si="17"/>
        <v>500</v>
      </c>
      <c r="J30" s="53">
        <f t="shared" si="17"/>
        <v>0</v>
      </c>
      <c r="K30" s="54">
        <f t="shared" si="17"/>
        <v>0</v>
      </c>
    </row>
    <row r="31" spans="1:11" ht="15.75">
      <c r="A31" s="30" t="s">
        <v>15</v>
      </c>
      <c r="B31" s="9">
        <v>211</v>
      </c>
      <c r="C31" s="10" t="s">
        <v>1</v>
      </c>
      <c r="D31" s="58">
        <v>586</v>
      </c>
      <c r="E31" s="55">
        <f>SUM(F31:K31)</f>
        <v>600</v>
      </c>
      <c r="F31" s="58">
        <v>200</v>
      </c>
      <c r="G31" s="58"/>
      <c r="H31" s="58"/>
      <c r="I31" s="58">
        <v>400</v>
      </c>
      <c r="J31" s="58"/>
      <c r="K31" s="65"/>
    </row>
    <row r="32" spans="1:11" ht="15.75">
      <c r="A32" s="30" t="s">
        <v>15</v>
      </c>
      <c r="B32" s="9">
        <v>212</v>
      </c>
      <c r="C32" s="10" t="s">
        <v>2</v>
      </c>
      <c r="D32" s="58">
        <v>10</v>
      </c>
      <c r="E32" s="55">
        <f>SUM(F32:K32)</f>
        <v>10</v>
      </c>
      <c r="F32" s="58">
        <v>10</v>
      </c>
      <c r="G32" s="58"/>
      <c r="H32" s="58"/>
      <c r="I32" s="58"/>
      <c r="J32" s="58"/>
      <c r="K32" s="65"/>
    </row>
    <row r="33" spans="1:11" ht="15.75">
      <c r="A33" s="30" t="s">
        <v>15</v>
      </c>
      <c r="B33" s="9">
        <v>213</v>
      </c>
      <c r="C33" s="10" t="s">
        <v>3</v>
      </c>
      <c r="D33" s="58">
        <v>180</v>
      </c>
      <c r="E33" s="55">
        <f>SUM(F33:K33)</f>
        <v>181.2</v>
      </c>
      <c r="F33" s="58">
        <v>60.2</v>
      </c>
      <c r="G33" s="58"/>
      <c r="H33" s="58">
        <v>21</v>
      </c>
      <c r="I33" s="58">
        <v>100</v>
      </c>
      <c r="J33" s="58"/>
      <c r="K33" s="65"/>
    </row>
    <row r="34" spans="1:11" ht="15.75" hidden="1">
      <c r="A34" s="26" t="s">
        <v>15</v>
      </c>
      <c r="B34" s="7">
        <v>220</v>
      </c>
      <c r="C34" s="8" t="s">
        <v>4</v>
      </c>
      <c r="D34" s="53">
        <f aca="true" t="shared" si="18" ref="D34:K34">SUM(D35:D40)</f>
        <v>0</v>
      </c>
      <c r="E34" s="53">
        <f t="shared" si="18"/>
        <v>0</v>
      </c>
      <c r="F34" s="53">
        <f t="shared" si="18"/>
        <v>0</v>
      </c>
      <c r="G34" s="53">
        <f t="shared" si="18"/>
        <v>0</v>
      </c>
      <c r="H34" s="53">
        <f t="shared" si="18"/>
        <v>0</v>
      </c>
      <c r="I34" s="53">
        <f t="shared" si="18"/>
        <v>0</v>
      </c>
      <c r="J34" s="53">
        <f t="shared" si="18"/>
        <v>0</v>
      </c>
      <c r="K34" s="54">
        <f t="shared" si="18"/>
        <v>0</v>
      </c>
    </row>
    <row r="35" spans="1:11" ht="15.75" hidden="1">
      <c r="A35" s="30" t="s">
        <v>15</v>
      </c>
      <c r="B35" s="9">
        <v>221</v>
      </c>
      <c r="C35" s="10" t="s">
        <v>5</v>
      </c>
      <c r="D35" s="58"/>
      <c r="E35" s="55">
        <f aca="true" t="shared" si="19" ref="E35:E41">SUM(F35:K35)</f>
        <v>0</v>
      </c>
      <c r="F35" s="58"/>
      <c r="G35" s="58"/>
      <c r="H35" s="58"/>
      <c r="I35" s="58"/>
      <c r="J35" s="58"/>
      <c r="K35" s="65"/>
    </row>
    <row r="36" spans="1:11" ht="15.75" hidden="1">
      <c r="A36" s="30" t="s">
        <v>15</v>
      </c>
      <c r="B36" s="9">
        <v>222</v>
      </c>
      <c r="C36" s="10" t="s">
        <v>6</v>
      </c>
      <c r="D36" s="58"/>
      <c r="E36" s="55">
        <f t="shared" si="19"/>
        <v>0</v>
      </c>
      <c r="F36" s="58"/>
      <c r="G36" s="58"/>
      <c r="H36" s="58"/>
      <c r="I36" s="58"/>
      <c r="J36" s="58"/>
      <c r="K36" s="65"/>
    </row>
    <row r="37" spans="1:11" ht="15.75" hidden="1">
      <c r="A37" s="30" t="s">
        <v>15</v>
      </c>
      <c r="B37" s="9">
        <v>223</v>
      </c>
      <c r="C37" s="10" t="s">
        <v>7</v>
      </c>
      <c r="D37" s="58"/>
      <c r="E37" s="55">
        <f t="shared" si="19"/>
        <v>0</v>
      </c>
      <c r="F37" s="58"/>
      <c r="G37" s="58"/>
      <c r="H37" s="58"/>
      <c r="I37" s="58"/>
      <c r="J37" s="58"/>
      <c r="K37" s="65"/>
    </row>
    <row r="38" spans="1:11" ht="15.75" hidden="1">
      <c r="A38" s="30" t="s">
        <v>15</v>
      </c>
      <c r="B38" s="9">
        <v>224</v>
      </c>
      <c r="C38" s="10" t="s">
        <v>8</v>
      </c>
      <c r="D38" s="58"/>
      <c r="E38" s="55">
        <f t="shared" si="19"/>
        <v>0</v>
      </c>
      <c r="F38" s="58"/>
      <c r="G38" s="58"/>
      <c r="H38" s="58"/>
      <c r="I38" s="58"/>
      <c r="J38" s="58"/>
      <c r="K38" s="65"/>
    </row>
    <row r="39" spans="1:11" ht="15.75" hidden="1">
      <c r="A39" s="30" t="s">
        <v>15</v>
      </c>
      <c r="B39" s="9">
        <v>225</v>
      </c>
      <c r="C39" s="10" t="s">
        <v>9</v>
      </c>
      <c r="D39" s="58"/>
      <c r="E39" s="55">
        <f t="shared" si="19"/>
        <v>0</v>
      </c>
      <c r="F39" s="58"/>
      <c r="G39" s="58"/>
      <c r="H39" s="58"/>
      <c r="I39" s="58"/>
      <c r="J39" s="58"/>
      <c r="K39" s="65"/>
    </row>
    <row r="40" spans="1:11" ht="15.75" hidden="1">
      <c r="A40" s="30" t="s">
        <v>15</v>
      </c>
      <c r="B40" s="9">
        <v>226</v>
      </c>
      <c r="C40" s="10" t="s">
        <v>10</v>
      </c>
      <c r="D40" s="58"/>
      <c r="E40" s="55">
        <f t="shared" si="19"/>
        <v>0</v>
      </c>
      <c r="F40" s="58"/>
      <c r="G40" s="58"/>
      <c r="H40" s="58"/>
      <c r="I40" s="58"/>
      <c r="J40" s="58"/>
      <c r="K40" s="65"/>
    </row>
    <row r="41" spans="1:11" s="44" customFormat="1" ht="15.75" hidden="1">
      <c r="A41" s="26" t="s">
        <v>15</v>
      </c>
      <c r="B41" s="7">
        <v>290</v>
      </c>
      <c r="C41" s="8" t="s">
        <v>11</v>
      </c>
      <c r="D41" s="66"/>
      <c r="E41" s="53">
        <f t="shared" si="19"/>
        <v>0</v>
      </c>
      <c r="F41" s="66"/>
      <c r="G41" s="66"/>
      <c r="H41" s="66"/>
      <c r="I41" s="66"/>
      <c r="J41" s="66"/>
      <c r="K41" s="67"/>
    </row>
    <row r="42" spans="1:11" ht="15.75" hidden="1">
      <c r="A42" s="26" t="s">
        <v>15</v>
      </c>
      <c r="B42" s="7">
        <v>300</v>
      </c>
      <c r="C42" s="8" t="s">
        <v>12</v>
      </c>
      <c r="D42" s="53">
        <f aca="true" t="shared" si="20" ref="D42:K42">SUM(D43:D44)</f>
        <v>0</v>
      </c>
      <c r="E42" s="53">
        <f t="shared" si="20"/>
        <v>0</v>
      </c>
      <c r="F42" s="53">
        <f t="shared" si="20"/>
        <v>0</v>
      </c>
      <c r="G42" s="53">
        <f t="shared" si="20"/>
        <v>0</v>
      </c>
      <c r="H42" s="53">
        <f t="shared" si="20"/>
        <v>0</v>
      </c>
      <c r="I42" s="53">
        <f t="shared" si="20"/>
        <v>0</v>
      </c>
      <c r="J42" s="53">
        <f t="shared" si="20"/>
        <v>0</v>
      </c>
      <c r="K42" s="54">
        <f t="shared" si="20"/>
        <v>0</v>
      </c>
    </row>
    <row r="43" spans="1:11" ht="15.75" hidden="1">
      <c r="A43" s="30" t="s">
        <v>15</v>
      </c>
      <c r="B43" s="9">
        <v>310</v>
      </c>
      <c r="C43" s="10" t="s">
        <v>13</v>
      </c>
      <c r="D43" s="58"/>
      <c r="E43" s="55">
        <f>SUM(F43:K43)</f>
        <v>0</v>
      </c>
      <c r="F43" s="58"/>
      <c r="G43" s="58"/>
      <c r="H43" s="58"/>
      <c r="I43" s="58"/>
      <c r="J43" s="58"/>
      <c r="K43" s="65"/>
    </row>
    <row r="44" spans="1:11" ht="15.75" hidden="1">
      <c r="A44" s="30" t="s">
        <v>15</v>
      </c>
      <c r="B44" s="9">
        <v>340</v>
      </c>
      <c r="C44" s="10" t="s">
        <v>14</v>
      </c>
      <c r="D44" s="58"/>
      <c r="E44" s="55">
        <f>SUM(F44:K44)</f>
        <v>0</v>
      </c>
      <c r="F44" s="58"/>
      <c r="G44" s="58"/>
      <c r="H44" s="58"/>
      <c r="I44" s="58"/>
      <c r="J44" s="58"/>
      <c r="K44" s="65"/>
    </row>
    <row r="45" spans="1:11" ht="15.75">
      <c r="A45" s="22"/>
      <c r="B45" s="11"/>
      <c r="C45" s="6" t="s">
        <v>17</v>
      </c>
      <c r="D45" s="49">
        <f aca="true" t="shared" si="21" ref="D45:K45">SUM(D30,D34,D41,D42)</f>
        <v>776</v>
      </c>
      <c r="E45" s="49">
        <f t="shared" si="21"/>
        <v>791.2</v>
      </c>
      <c r="F45" s="49">
        <f t="shared" si="21"/>
        <v>270.2</v>
      </c>
      <c r="G45" s="49">
        <f t="shared" si="21"/>
        <v>0</v>
      </c>
      <c r="H45" s="49">
        <f t="shared" si="21"/>
        <v>21</v>
      </c>
      <c r="I45" s="49">
        <f t="shared" si="21"/>
        <v>500</v>
      </c>
      <c r="J45" s="49">
        <f t="shared" si="21"/>
        <v>0</v>
      </c>
      <c r="K45" s="50">
        <f t="shared" si="21"/>
        <v>0</v>
      </c>
    </row>
    <row r="46" spans="1:11" ht="31.5">
      <c r="A46" s="26" t="s">
        <v>18</v>
      </c>
      <c r="B46" s="7">
        <v>210</v>
      </c>
      <c r="C46" s="27" t="s">
        <v>26</v>
      </c>
      <c r="D46" s="53">
        <f aca="true" t="shared" si="22" ref="D46:K46">SUM(D47:D49)</f>
        <v>286</v>
      </c>
      <c r="E46" s="53">
        <f t="shared" si="22"/>
        <v>298</v>
      </c>
      <c r="F46" s="53">
        <f t="shared" si="22"/>
        <v>160</v>
      </c>
      <c r="G46" s="53">
        <f t="shared" si="22"/>
        <v>69</v>
      </c>
      <c r="H46" s="53">
        <f t="shared" si="22"/>
        <v>69</v>
      </c>
      <c r="I46" s="53">
        <f t="shared" si="22"/>
        <v>0</v>
      </c>
      <c r="J46" s="53">
        <f t="shared" si="22"/>
        <v>0</v>
      </c>
      <c r="K46" s="54">
        <f t="shared" si="22"/>
        <v>0</v>
      </c>
    </row>
    <row r="47" spans="1:11" ht="15.75">
      <c r="A47" s="30" t="s">
        <v>18</v>
      </c>
      <c r="B47" s="9">
        <v>211</v>
      </c>
      <c r="C47" s="10" t="s">
        <v>1</v>
      </c>
      <c r="D47" s="58">
        <v>286</v>
      </c>
      <c r="E47" s="55">
        <f>SUM(F47:K47)</f>
        <v>229</v>
      </c>
      <c r="F47" s="58">
        <v>160</v>
      </c>
      <c r="G47" s="58">
        <v>69</v>
      </c>
      <c r="H47" s="58"/>
      <c r="I47" s="58"/>
      <c r="J47" s="58"/>
      <c r="K47" s="65"/>
    </row>
    <row r="48" spans="1:11" ht="15.75">
      <c r="A48" s="30" t="s">
        <v>18</v>
      </c>
      <c r="B48" s="9">
        <v>212</v>
      </c>
      <c r="C48" s="10" t="s">
        <v>2</v>
      </c>
      <c r="D48" s="58"/>
      <c r="E48" s="55">
        <f>SUM(F48:K48)</f>
        <v>0</v>
      </c>
      <c r="F48" s="58"/>
      <c r="G48" s="58"/>
      <c r="H48" s="58"/>
      <c r="I48" s="58"/>
      <c r="J48" s="58"/>
      <c r="K48" s="65"/>
    </row>
    <row r="49" spans="1:11" ht="15.75">
      <c r="A49" s="30" t="s">
        <v>18</v>
      </c>
      <c r="B49" s="9">
        <v>213</v>
      </c>
      <c r="C49" s="10" t="s">
        <v>3</v>
      </c>
      <c r="D49" s="58"/>
      <c r="E49" s="55">
        <f>SUM(F49:K49)</f>
        <v>69</v>
      </c>
      <c r="F49" s="58"/>
      <c r="G49" s="58"/>
      <c r="H49" s="58">
        <v>69</v>
      </c>
      <c r="I49" s="58"/>
      <c r="J49" s="58"/>
      <c r="K49" s="65"/>
    </row>
    <row r="50" spans="1:11" ht="15.75" hidden="1">
      <c r="A50" s="26" t="s">
        <v>18</v>
      </c>
      <c r="B50" s="7">
        <v>220</v>
      </c>
      <c r="C50" s="8" t="s">
        <v>4</v>
      </c>
      <c r="D50" s="53">
        <f aca="true" t="shared" si="23" ref="D50:K50">SUM(D51:D56)</f>
        <v>0</v>
      </c>
      <c r="E50" s="53">
        <f t="shared" si="23"/>
        <v>0</v>
      </c>
      <c r="F50" s="53">
        <f t="shared" si="23"/>
        <v>0</v>
      </c>
      <c r="G50" s="53">
        <f t="shared" si="23"/>
        <v>0</v>
      </c>
      <c r="H50" s="53">
        <f t="shared" si="23"/>
        <v>0</v>
      </c>
      <c r="I50" s="53">
        <f t="shared" si="23"/>
        <v>0</v>
      </c>
      <c r="J50" s="53">
        <f t="shared" si="23"/>
        <v>0</v>
      </c>
      <c r="K50" s="54">
        <f t="shared" si="23"/>
        <v>0</v>
      </c>
    </row>
    <row r="51" spans="1:11" ht="15.75" hidden="1">
      <c r="A51" s="30" t="s">
        <v>18</v>
      </c>
      <c r="B51" s="9">
        <v>221</v>
      </c>
      <c r="C51" s="10" t="s">
        <v>5</v>
      </c>
      <c r="D51" s="58"/>
      <c r="E51" s="55">
        <f aca="true" t="shared" si="24" ref="E51:E57">SUM(F51:K51)</f>
        <v>0</v>
      </c>
      <c r="F51" s="58"/>
      <c r="G51" s="58"/>
      <c r="H51" s="58"/>
      <c r="I51" s="58"/>
      <c r="J51" s="58"/>
      <c r="K51" s="65"/>
    </row>
    <row r="52" spans="1:11" ht="15.75" hidden="1">
      <c r="A52" s="30" t="s">
        <v>18</v>
      </c>
      <c r="B52" s="9">
        <v>222</v>
      </c>
      <c r="C52" s="10" t="s">
        <v>6</v>
      </c>
      <c r="D52" s="58"/>
      <c r="E52" s="55">
        <f t="shared" si="24"/>
        <v>0</v>
      </c>
      <c r="F52" s="58"/>
      <c r="G52" s="58"/>
      <c r="H52" s="58"/>
      <c r="I52" s="58"/>
      <c r="J52" s="58"/>
      <c r="K52" s="65"/>
    </row>
    <row r="53" spans="1:11" ht="15.75" hidden="1">
      <c r="A53" s="30" t="s">
        <v>18</v>
      </c>
      <c r="B53" s="9">
        <v>223</v>
      </c>
      <c r="C53" s="10" t="s">
        <v>7</v>
      </c>
      <c r="D53" s="58"/>
      <c r="E53" s="55">
        <f t="shared" si="24"/>
        <v>0</v>
      </c>
      <c r="F53" s="58"/>
      <c r="G53" s="58"/>
      <c r="H53" s="58"/>
      <c r="I53" s="58"/>
      <c r="J53" s="58"/>
      <c r="K53" s="65"/>
    </row>
    <row r="54" spans="1:11" ht="15.75" hidden="1">
      <c r="A54" s="30" t="s">
        <v>18</v>
      </c>
      <c r="B54" s="9">
        <v>224</v>
      </c>
      <c r="C54" s="10" t="s">
        <v>8</v>
      </c>
      <c r="D54" s="58"/>
      <c r="E54" s="55">
        <f t="shared" si="24"/>
        <v>0</v>
      </c>
      <c r="F54" s="58"/>
      <c r="G54" s="58"/>
      <c r="H54" s="58"/>
      <c r="I54" s="58"/>
      <c r="J54" s="58"/>
      <c r="K54" s="65"/>
    </row>
    <row r="55" spans="1:11" ht="15.75" hidden="1">
      <c r="A55" s="30" t="s">
        <v>18</v>
      </c>
      <c r="B55" s="9">
        <v>225</v>
      </c>
      <c r="C55" s="10" t="s">
        <v>9</v>
      </c>
      <c r="D55" s="58"/>
      <c r="E55" s="55">
        <f t="shared" si="24"/>
        <v>0</v>
      </c>
      <c r="F55" s="58"/>
      <c r="G55" s="58"/>
      <c r="H55" s="58"/>
      <c r="I55" s="58"/>
      <c r="J55" s="58"/>
      <c r="K55" s="65"/>
    </row>
    <row r="56" spans="1:11" ht="15.75" hidden="1">
      <c r="A56" s="30" t="s">
        <v>18</v>
      </c>
      <c r="B56" s="9">
        <v>226</v>
      </c>
      <c r="C56" s="10" t="s">
        <v>10</v>
      </c>
      <c r="D56" s="58"/>
      <c r="E56" s="55">
        <f t="shared" si="24"/>
        <v>0</v>
      </c>
      <c r="F56" s="58"/>
      <c r="G56" s="58"/>
      <c r="H56" s="58"/>
      <c r="I56" s="58"/>
      <c r="J56" s="58"/>
      <c r="K56" s="65"/>
    </row>
    <row r="57" spans="1:11" s="44" customFormat="1" ht="15.75">
      <c r="A57" s="26" t="s">
        <v>18</v>
      </c>
      <c r="B57" s="7">
        <v>290</v>
      </c>
      <c r="C57" s="8" t="s">
        <v>11</v>
      </c>
      <c r="D57" s="66">
        <v>20</v>
      </c>
      <c r="E57" s="53">
        <f t="shared" si="24"/>
        <v>5</v>
      </c>
      <c r="F57" s="66">
        <v>5</v>
      </c>
      <c r="G57" s="66"/>
      <c r="H57" s="66"/>
      <c r="I57" s="66"/>
      <c r="J57" s="66"/>
      <c r="K57" s="67"/>
    </row>
    <row r="58" spans="1:11" ht="15.75">
      <c r="A58" s="26" t="s">
        <v>18</v>
      </c>
      <c r="B58" s="7">
        <v>300</v>
      </c>
      <c r="C58" s="27" t="s">
        <v>12</v>
      </c>
      <c r="D58" s="53">
        <f aca="true" t="shared" si="25" ref="D58:K58">SUM(D59:D60)</f>
        <v>0</v>
      </c>
      <c r="E58" s="53">
        <f t="shared" si="25"/>
        <v>0</v>
      </c>
      <c r="F58" s="53">
        <f t="shared" si="25"/>
        <v>0</v>
      </c>
      <c r="G58" s="53">
        <f t="shared" si="25"/>
        <v>0</v>
      </c>
      <c r="H58" s="53">
        <f t="shared" si="25"/>
        <v>0</v>
      </c>
      <c r="I58" s="53">
        <f t="shared" si="25"/>
        <v>0</v>
      </c>
      <c r="J58" s="53">
        <f t="shared" si="25"/>
        <v>0</v>
      </c>
      <c r="K58" s="54">
        <f t="shared" si="25"/>
        <v>0</v>
      </c>
    </row>
    <row r="59" spans="1:11" ht="15.75">
      <c r="A59" s="30" t="s">
        <v>18</v>
      </c>
      <c r="B59" s="9">
        <v>310</v>
      </c>
      <c r="C59" s="10" t="s">
        <v>13</v>
      </c>
      <c r="D59" s="58"/>
      <c r="E59" s="55">
        <f>SUM(F59:K59)</f>
        <v>0</v>
      </c>
      <c r="F59" s="58"/>
      <c r="G59" s="58"/>
      <c r="H59" s="58"/>
      <c r="I59" s="58"/>
      <c r="J59" s="58"/>
      <c r="K59" s="65"/>
    </row>
    <row r="60" spans="1:11" ht="15.75">
      <c r="A60" s="30" t="s">
        <v>18</v>
      </c>
      <c r="B60" s="9">
        <v>340</v>
      </c>
      <c r="C60" s="10" t="s">
        <v>14</v>
      </c>
      <c r="D60" s="58"/>
      <c r="E60" s="55">
        <f>SUM(F60:K60)</f>
        <v>0</v>
      </c>
      <c r="F60" s="58"/>
      <c r="G60" s="58"/>
      <c r="H60" s="58"/>
      <c r="I60" s="58"/>
      <c r="J60" s="58"/>
      <c r="K60" s="65"/>
    </row>
    <row r="61" spans="1:11" ht="15.75">
      <c r="A61" s="22"/>
      <c r="B61" s="11"/>
      <c r="C61" s="6" t="s">
        <v>17</v>
      </c>
      <c r="D61" s="49">
        <f aca="true" t="shared" si="26" ref="D61:K61">SUM(D46,D50,D57,D58)</f>
        <v>306</v>
      </c>
      <c r="E61" s="49">
        <f t="shared" si="26"/>
        <v>303</v>
      </c>
      <c r="F61" s="49">
        <f t="shared" si="26"/>
        <v>165</v>
      </c>
      <c r="G61" s="49">
        <f t="shared" si="26"/>
        <v>69</v>
      </c>
      <c r="H61" s="49">
        <f t="shared" si="26"/>
        <v>69</v>
      </c>
      <c r="I61" s="49">
        <f t="shared" si="26"/>
        <v>0</v>
      </c>
      <c r="J61" s="49">
        <f t="shared" si="26"/>
        <v>0</v>
      </c>
      <c r="K61" s="50">
        <f t="shared" si="26"/>
        <v>0</v>
      </c>
    </row>
    <row r="62" spans="1:11" ht="31.5">
      <c r="A62" s="26" t="s">
        <v>19</v>
      </c>
      <c r="B62" s="7">
        <v>210</v>
      </c>
      <c r="C62" s="27" t="s">
        <v>26</v>
      </c>
      <c r="D62" s="53">
        <f aca="true" t="shared" si="27" ref="D62:K62">SUM(D63:D65)</f>
        <v>4066</v>
      </c>
      <c r="E62" s="53">
        <f t="shared" si="27"/>
        <v>2494</v>
      </c>
      <c r="F62" s="53">
        <f t="shared" si="27"/>
        <v>420</v>
      </c>
      <c r="G62" s="53">
        <f t="shared" si="27"/>
        <v>0</v>
      </c>
      <c r="H62" s="53">
        <f t="shared" si="27"/>
        <v>263.3</v>
      </c>
      <c r="I62" s="53">
        <f t="shared" si="27"/>
        <v>1810.7</v>
      </c>
      <c r="J62" s="53">
        <f t="shared" si="27"/>
        <v>0</v>
      </c>
      <c r="K62" s="54">
        <f t="shared" si="27"/>
        <v>0</v>
      </c>
    </row>
    <row r="63" spans="1:11" ht="15.75">
      <c r="A63" s="30" t="s">
        <v>19</v>
      </c>
      <c r="B63" s="9">
        <v>211</v>
      </c>
      <c r="C63" s="10" t="s">
        <v>1</v>
      </c>
      <c r="D63" s="58">
        <v>3107.5</v>
      </c>
      <c r="E63" s="55">
        <f>SUM(F63:K63)</f>
        <v>1900</v>
      </c>
      <c r="F63" s="58">
        <v>400</v>
      </c>
      <c r="G63" s="58"/>
      <c r="H63" s="58"/>
      <c r="I63" s="58">
        <v>1500</v>
      </c>
      <c r="J63" s="58"/>
      <c r="K63" s="65"/>
    </row>
    <row r="64" spans="1:11" ht="15.75">
      <c r="A64" s="30" t="s">
        <v>19</v>
      </c>
      <c r="B64" s="9">
        <v>212</v>
      </c>
      <c r="C64" s="10" t="s">
        <v>2</v>
      </c>
      <c r="D64" s="58">
        <v>20</v>
      </c>
      <c r="E64" s="55">
        <f>SUM(F64:K64)</f>
        <v>20</v>
      </c>
      <c r="F64" s="58">
        <v>20</v>
      </c>
      <c r="G64" s="58"/>
      <c r="H64" s="58"/>
      <c r="I64" s="58"/>
      <c r="J64" s="58"/>
      <c r="K64" s="65"/>
    </row>
    <row r="65" spans="1:11" ht="15.75">
      <c r="A65" s="30" t="s">
        <v>19</v>
      </c>
      <c r="B65" s="9">
        <v>213</v>
      </c>
      <c r="C65" s="10" t="s">
        <v>3</v>
      </c>
      <c r="D65" s="58">
        <v>938.5</v>
      </c>
      <c r="E65" s="55">
        <f>SUM(F65:K65)</f>
        <v>574</v>
      </c>
      <c r="F65" s="58"/>
      <c r="G65" s="58"/>
      <c r="H65" s="58">
        <v>263.3</v>
      </c>
      <c r="I65" s="58">
        <v>310.7</v>
      </c>
      <c r="J65" s="58"/>
      <c r="K65" s="65"/>
    </row>
    <row r="66" spans="1:11" ht="15.75">
      <c r="A66" s="26" t="s">
        <v>19</v>
      </c>
      <c r="B66" s="7">
        <v>220</v>
      </c>
      <c r="C66" s="8" t="s">
        <v>4</v>
      </c>
      <c r="D66" s="53">
        <f aca="true" t="shared" si="28" ref="D66:K66">SUM(D67:D72)</f>
        <v>435</v>
      </c>
      <c r="E66" s="53">
        <f t="shared" si="28"/>
        <v>300</v>
      </c>
      <c r="F66" s="53">
        <f t="shared" si="28"/>
        <v>300</v>
      </c>
      <c r="G66" s="53">
        <f t="shared" si="28"/>
        <v>0</v>
      </c>
      <c r="H66" s="53">
        <f t="shared" si="28"/>
        <v>0</v>
      </c>
      <c r="I66" s="53">
        <f t="shared" si="28"/>
        <v>0</v>
      </c>
      <c r="J66" s="53">
        <f t="shared" si="28"/>
        <v>0</v>
      </c>
      <c r="K66" s="54">
        <f t="shared" si="28"/>
        <v>0</v>
      </c>
    </row>
    <row r="67" spans="1:11" ht="15.75">
      <c r="A67" s="30" t="s">
        <v>19</v>
      </c>
      <c r="B67" s="9">
        <v>221</v>
      </c>
      <c r="C67" s="10" t="s">
        <v>5</v>
      </c>
      <c r="D67" s="58">
        <v>25</v>
      </c>
      <c r="E67" s="55">
        <f aca="true" t="shared" si="29" ref="E67:E74">SUM(F67:K67)</f>
        <v>25</v>
      </c>
      <c r="F67" s="58">
        <v>25</v>
      </c>
      <c r="G67" s="58"/>
      <c r="H67" s="58"/>
      <c r="I67" s="58"/>
      <c r="J67" s="58"/>
      <c r="K67" s="65"/>
    </row>
    <row r="68" spans="1:11" ht="15.75">
      <c r="A68" s="30" t="s">
        <v>19</v>
      </c>
      <c r="B68" s="9">
        <v>222</v>
      </c>
      <c r="C68" s="10" t="s">
        <v>6</v>
      </c>
      <c r="D68" s="58">
        <v>20</v>
      </c>
      <c r="E68" s="55">
        <f t="shared" si="29"/>
        <v>10</v>
      </c>
      <c r="F68" s="58">
        <v>10</v>
      </c>
      <c r="G68" s="58"/>
      <c r="H68" s="58"/>
      <c r="I68" s="58"/>
      <c r="J68" s="58"/>
      <c r="K68" s="65"/>
    </row>
    <row r="69" spans="1:11" ht="15.75">
      <c r="A69" s="30" t="s">
        <v>19</v>
      </c>
      <c r="B69" s="9">
        <v>223</v>
      </c>
      <c r="C69" s="10" t="s">
        <v>7</v>
      </c>
      <c r="D69" s="58">
        <v>180</v>
      </c>
      <c r="E69" s="55">
        <f t="shared" si="29"/>
        <v>100</v>
      </c>
      <c r="F69" s="58">
        <v>100</v>
      </c>
      <c r="G69" s="58"/>
      <c r="H69" s="58"/>
      <c r="I69" s="58"/>
      <c r="J69" s="58"/>
      <c r="K69" s="65"/>
    </row>
    <row r="70" spans="1:11" ht="15.75">
      <c r="A70" s="30" t="s">
        <v>19</v>
      </c>
      <c r="B70" s="9">
        <v>224</v>
      </c>
      <c r="C70" s="10" t="s">
        <v>8</v>
      </c>
      <c r="D70" s="58"/>
      <c r="E70" s="55">
        <f t="shared" si="29"/>
        <v>0</v>
      </c>
      <c r="F70" s="58"/>
      <c r="G70" s="58"/>
      <c r="H70" s="58"/>
      <c r="I70" s="58"/>
      <c r="J70" s="58"/>
      <c r="K70" s="65"/>
    </row>
    <row r="71" spans="1:11" ht="15.75">
      <c r="A71" s="30" t="s">
        <v>19</v>
      </c>
      <c r="B71" s="9">
        <v>225</v>
      </c>
      <c r="C71" s="10" t="s">
        <v>9</v>
      </c>
      <c r="D71" s="58">
        <v>60</v>
      </c>
      <c r="E71" s="55">
        <f t="shared" si="29"/>
        <v>70</v>
      </c>
      <c r="F71" s="58">
        <v>70</v>
      </c>
      <c r="G71" s="58"/>
      <c r="H71" s="58"/>
      <c r="I71" s="58"/>
      <c r="J71" s="58"/>
      <c r="K71" s="65"/>
    </row>
    <row r="72" spans="1:11" ht="15.75">
      <c r="A72" s="30" t="s">
        <v>19</v>
      </c>
      <c r="B72" s="9">
        <v>226</v>
      </c>
      <c r="C72" s="10" t="s">
        <v>10</v>
      </c>
      <c r="D72" s="58">
        <v>150</v>
      </c>
      <c r="E72" s="55">
        <f t="shared" si="29"/>
        <v>95</v>
      </c>
      <c r="F72" s="58">
        <v>95</v>
      </c>
      <c r="G72" s="58"/>
      <c r="H72" s="58"/>
      <c r="I72" s="58"/>
      <c r="J72" s="58"/>
      <c r="K72" s="65"/>
    </row>
    <row r="73" spans="1:11" s="44" customFormat="1" ht="31.5">
      <c r="A73" s="26" t="s">
        <v>19</v>
      </c>
      <c r="B73" s="7">
        <v>251</v>
      </c>
      <c r="C73" s="27" t="s">
        <v>67</v>
      </c>
      <c r="D73" s="66"/>
      <c r="E73" s="53">
        <f t="shared" si="29"/>
        <v>0</v>
      </c>
      <c r="F73" s="66"/>
      <c r="G73" s="66"/>
      <c r="H73" s="66"/>
      <c r="I73" s="66"/>
      <c r="J73" s="66"/>
      <c r="K73" s="67"/>
    </row>
    <row r="74" spans="1:11" s="44" customFormat="1" ht="15.75">
      <c r="A74" s="26" t="s">
        <v>19</v>
      </c>
      <c r="B74" s="7">
        <v>290</v>
      </c>
      <c r="C74" s="8" t="s">
        <v>11</v>
      </c>
      <c r="D74" s="66">
        <v>10</v>
      </c>
      <c r="E74" s="53">
        <f t="shared" si="29"/>
        <v>20</v>
      </c>
      <c r="F74" s="66">
        <v>20</v>
      </c>
      <c r="G74" s="66"/>
      <c r="H74" s="66"/>
      <c r="I74" s="66"/>
      <c r="J74" s="66"/>
      <c r="K74" s="67"/>
    </row>
    <row r="75" spans="1:11" ht="15.75">
      <c r="A75" s="26" t="s">
        <v>19</v>
      </c>
      <c r="B75" s="7">
        <v>300</v>
      </c>
      <c r="C75" s="8" t="s">
        <v>12</v>
      </c>
      <c r="D75" s="53">
        <f aca="true" t="shared" si="30" ref="D75:K75">SUM(D76:D77)</f>
        <v>200</v>
      </c>
      <c r="E75" s="53">
        <f t="shared" si="30"/>
        <v>100</v>
      </c>
      <c r="F75" s="53">
        <f t="shared" si="30"/>
        <v>100</v>
      </c>
      <c r="G75" s="53">
        <f t="shared" si="30"/>
        <v>0</v>
      </c>
      <c r="H75" s="53">
        <f t="shared" si="30"/>
        <v>0</v>
      </c>
      <c r="I75" s="53">
        <f t="shared" si="30"/>
        <v>0</v>
      </c>
      <c r="J75" s="53">
        <f t="shared" si="30"/>
        <v>0</v>
      </c>
      <c r="K75" s="54">
        <f t="shared" si="30"/>
        <v>0</v>
      </c>
    </row>
    <row r="76" spans="1:11" ht="15.75">
      <c r="A76" s="30" t="s">
        <v>19</v>
      </c>
      <c r="B76" s="9">
        <v>310</v>
      </c>
      <c r="C76" s="10" t="s">
        <v>13</v>
      </c>
      <c r="D76" s="58"/>
      <c r="E76" s="55">
        <f>SUM(F76:K76)</f>
        <v>0</v>
      </c>
      <c r="F76" s="58"/>
      <c r="G76" s="58"/>
      <c r="H76" s="58"/>
      <c r="I76" s="58"/>
      <c r="J76" s="58"/>
      <c r="K76" s="65"/>
    </row>
    <row r="77" spans="1:11" ht="15.75">
      <c r="A77" s="30" t="s">
        <v>19</v>
      </c>
      <c r="B77" s="9">
        <v>340</v>
      </c>
      <c r="C77" s="10" t="s">
        <v>14</v>
      </c>
      <c r="D77" s="58">
        <v>200</v>
      </c>
      <c r="E77" s="55">
        <f>SUM(F77:K77)</f>
        <v>100</v>
      </c>
      <c r="F77" s="58">
        <v>100</v>
      </c>
      <c r="G77" s="58"/>
      <c r="H77" s="58"/>
      <c r="I77" s="58"/>
      <c r="J77" s="58"/>
      <c r="K77" s="65"/>
    </row>
    <row r="78" spans="1:11" ht="15.75">
      <c r="A78" s="22"/>
      <c r="B78" s="11"/>
      <c r="C78" s="6" t="s">
        <v>17</v>
      </c>
      <c r="D78" s="49">
        <f aca="true" t="shared" si="31" ref="D78:K78">SUM(D62,D66,D73,D74,D75)</f>
        <v>4711</v>
      </c>
      <c r="E78" s="49">
        <f t="shared" si="31"/>
        <v>2914</v>
      </c>
      <c r="F78" s="49">
        <f t="shared" si="31"/>
        <v>840</v>
      </c>
      <c r="G78" s="49">
        <f t="shared" si="31"/>
        <v>0</v>
      </c>
      <c r="H78" s="49">
        <f t="shared" si="31"/>
        <v>263.3</v>
      </c>
      <c r="I78" s="49">
        <f t="shared" si="31"/>
        <v>1810.7</v>
      </c>
      <c r="J78" s="49">
        <f t="shared" si="31"/>
        <v>0</v>
      </c>
      <c r="K78" s="50">
        <f t="shared" si="31"/>
        <v>0</v>
      </c>
    </row>
    <row r="79" spans="1:11" ht="31.5">
      <c r="A79" s="26" t="s">
        <v>66</v>
      </c>
      <c r="B79" s="7">
        <v>251</v>
      </c>
      <c r="C79" s="27" t="s">
        <v>67</v>
      </c>
      <c r="D79" s="68"/>
      <c r="E79" s="53">
        <f>SUM(F79:K79)</f>
        <v>0</v>
      </c>
      <c r="F79" s="68"/>
      <c r="G79" s="68"/>
      <c r="H79" s="68"/>
      <c r="I79" s="68"/>
      <c r="J79" s="68"/>
      <c r="K79" s="69"/>
    </row>
    <row r="80" spans="1:11" ht="15.75">
      <c r="A80" s="22"/>
      <c r="B80" s="11"/>
      <c r="C80" s="6" t="s">
        <v>17</v>
      </c>
      <c r="D80" s="49">
        <f aca="true" t="shared" si="32" ref="D80:K80">D79</f>
        <v>0</v>
      </c>
      <c r="E80" s="49">
        <f t="shared" si="32"/>
        <v>0</v>
      </c>
      <c r="F80" s="49">
        <f t="shared" si="32"/>
        <v>0</v>
      </c>
      <c r="G80" s="49">
        <f t="shared" si="32"/>
        <v>0</v>
      </c>
      <c r="H80" s="49">
        <f t="shared" si="32"/>
        <v>0</v>
      </c>
      <c r="I80" s="49">
        <f t="shared" si="32"/>
        <v>0</v>
      </c>
      <c r="J80" s="49">
        <f t="shared" si="32"/>
        <v>0</v>
      </c>
      <c r="K80" s="50">
        <f t="shared" si="32"/>
        <v>0</v>
      </c>
    </row>
    <row r="81" spans="1:11" ht="31.5">
      <c r="A81" s="23" t="s">
        <v>68</v>
      </c>
      <c r="B81" s="5">
        <v>290</v>
      </c>
      <c r="C81" s="45" t="s">
        <v>69</v>
      </c>
      <c r="D81" s="70"/>
      <c r="E81" s="51">
        <f aca="true" t="shared" si="33" ref="E81:E86">SUM(F81:K81)</f>
        <v>0</v>
      </c>
      <c r="F81" s="70"/>
      <c r="G81" s="70"/>
      <c r="H81" s="70"/>
      <c r="I81" s="70"/>
      <c r="J81" s="70"/>
      <c r="K81" s="71"/>
    </row>
    <row r="82" spans="1:11" ht="15.75">
      <c r="A82" s="23" t="s">
        <v>20</v>
      </c>
      <c r="B82" s="5">
        <v>290</v>
      </c>
      <c r="C82" s="45" t="s">
        <v>21</v>
      </c>
      <c r="D82" s="70">
        <v>10</v>
      </c>
      <c r="E82" s="51">
        <f t="shared" si="33"/>
        <v>10</v>
      </c>
      <c r="F82" s="70">
        <v>10</v>
      </c>
      <c r="G82" s="70"/>
      <c r="H82" s="70"/>
      <c r="I82" s="70"/>
      <c r="J82" s="70"/>
      <c r="K82" s="71"/>
    </row>
    <row r="83" spans="1:11" ht="15.75">
      <c r="A83" s="23" t="s">
        <v>61</v>
      </c>
      <c r="B83" s="5">
        <v>226</v>
      </c>
      <c r="C83" s="45" t="s">
        <v>22</v>
      </c>
      <c r="D83" s="70"/>
      <c r="E83" s="51">
        <f t="shared" si="33"/>
        <v>0</v>
      </c>
      <c r="F83" s="70"/>
      <c r="G83" s="70"/>
      <c r="H83" s="70"/>
      <c r="I83" s="70"/>
      <c r="J83" s="70"/>
      <c r="K83" s="71"/>
    </row>
    <row r="84" spans="1:11" ht="15.75">
      <c r="A84" s="23" t="s">
        <v>61</v>
      </c>
      <c r="B84" s="5">
        <v>290</v>
      </c>
      <c r="C84" s="45" t="s">
        <v>22</v>
      </c>
      <c r="D84" s="70">
        <v>10</v>
      </c>
      <c r="E84" s="51">
        <f t="shared" si="33"/>
        <v>6</v>
      </c>
      <c r="F84" s="70">
        <v>6</v>
      </c>
      <c r="G84" s="70"/>
      <c r="H84" s="70"/>
      <c r="I84" s="70"/>
      <c r="J84" s="70"/>
      <c r="K84" s="71"/>
    </row>
    <row r="85" spans="1:11" ht="15.75">
      <c r="A85" s="23" t="s">
        <v>61</v>
      </c>
      <c r="B85" s="5">
        <v>310</v>
      </c>
      <c r="C85" s="45" t="s">
        <v>22</v>
      </c>
      <c r="D85" s="70"/>
      <c r="E85" s="51">
        <f t="shared" si="33"/>
        <v>0</v>
      </c>
      <c r="F85" s="70"/>
      <c r="G85" s="70"/>
      <c r="H85" s="70"/>
      <c r="I85" s="70"/>
      <c r="J85" s="70"/>
      <c r="K85" s="71"/>
    </row>
    <row r="86" spans="1:11" ht="15.75">
      <c r="A86" s="23" t="s">
        <v>61</v>
      </c>
      <c r="B86" s="5">
        <v>340</v>
      </c>
      <c r="C86" s="45" t="s">
        <v>22</v>
      </c>
      <c r="D86" s="70"/>
      <c r="E86" s="51">
        <f t="shared" si="33"/>
        <v>0</v>
      </c>
      <c r="F86" s="70"/>
      <c r="G86" s="70"/>
      <c r="H86" s="70"/>
      <c r="I86" s="70"/>
      <c r="J86" s="70"/>
      <c r="K86" s="71"/>
    </row>
    <row r="87" spans="1:11" ht="15.75">
      <c r="A87" s="83" t="s">
        <v>24</v>
      </c>
      <c r="B87" s="84"/>
      <c r="C87" s="84"/>
      <c r="D87" s="49">
        <f aca="true" t="shared" si="34" ref="D87:K87">SUM(D84,D82,D81,D80,D78,D61,D45,D83,D86,D85)</f>
        <v>5813</v>
      </c>
      <c r="E87" s="49">
        <f t="shared" si="34"/>
        <v>4024.2</v>
      </c>
      <c r="F87" s="49">
        <f t="shared" si="34"/>
        <v>1291.2</v>
      </c>
      <c r="G87" s="49">
        <f t="shared" si="34"/>
        <v>69</v>
      </c>
      <c r="H87" s="49">
        <f t="shared" si="34"/>
        <v>353.3</v>
      </c>
      <c r="I87" s="49">
        <f t="shared" si="34"/>
        <v>2310.7</v>
      </c>
      <c r="J87" s="49">
        <f t="shared" si="34"/>
        <v>0</v>
      </c>
      <c r="K87" s="50">
        <f t="shared" si="34"/>
        <v>0</v>
      </c>
    </row>
    <row r="88" spans="1:11" ht="18.75" customHeight="1">
      <c r="A88" s="18" t="s">
        <v>45</v>
      </c>
      <c r="B88" s="14"/>
      <c r="C88" s="15"/>
      <c r="D88" s="59"/>
      <c r="E88" s="59"/>
      <c r="F88" s="59"/>
      <c r="G88" s="59"/>
      <c r="H88" s="59"/>
      <c r="I88" s="59"/>
      <c r="J88" s="59"/>
      <c r="K88" s="60"/>
    </row>
    <row r="89" spans="1:11" ht="31.5">
      <c r="A89" s="26" t="s">
        <v>71</v>
      </c>
      <c r="B89" s="7">
        <v>210</v>
      </c>
      <c r="C89" s="27" t="s">
        <v>26</v>
      </c>
      <c r="D89" s="53">
        <f aca="true" t="shared" si="35" ref="D89:K89">SUM(D90:D92)</f>
        <v>0</v>
      </c>
      <c r="E89" s="53">
        <f t="shared" si="35"/>
        <v>88</v>
      </c>
      <c r="F89" s="53">
        <f t="shared" si="35"/>
        <v>0</v>
      </c>
      <c r="G89" s="53">
        <f t="shared" si="35"/>
        <v>0</v>
      </c>
      <c r="H89" s="53">
        <f t="shared" si="35"/>
        <v>0</v>
      </c>
      <c r="I89" s="53">
        <f t="shared" si="35"/>
        <v>0</v>
      </c>
      <c r="J89" s="53">
        <f t="shared" si="35"/>
        <v>88</v>
      </c>
      <c r="K89" s="54">
        <f t="shared" si="35"/>
        <v>0</v>
      </c>
    </row>
    <row r="90" spans="1:11" ht="15.75">
      <c r="A90" s="30" t="s">
        <v>34</v>
      </c>
      <c r="B90" s="9">
        <v>211</v>
      </c>
      <c r="C90" s="10" t="s">
        <v>1</v>
      </c>
      <c r="D90" s="72"/>
      <c r="E90" s="55">
        <f>SUM(F90:K90)</f>
        <v>67.6</v>
      </c>
      <c r="F90" s="72"/>
      <c r="G90" s="72"/>
      <c r="H90" s="72"/>
      <c r="I90" s="72"/>
      <c r="J90" s="72">
        <v>67.6</v>
      </c>
      <c r="K90" s="73"/>
    </row>
    <row r="91" spans="1:11" ht="15.75" hidden="1">
      <c r="A91" s="30" t="s">
        <v>34</v>
      </c>
      <c r="B91" s="9">
        <v>212</v>
      </c>
      <c r="C91" s="10" t="s">
        <v>2</v>
      </c>
      <c r="D91" s="72"/>
      <c r="E91" s="55">
        <f>SUM(F91:K91)</f>
        <v>0</v>
      </c>
      <c r="F91" s="72"/>
      <c r="G91" s="72"/>
      <c r="H91" s="72"/>
      <c r="I91" s="72"/>
      <c r="J91" s="72"/>
      <c r="K91" s="73"/>
    </row>
    <row r="92" spans="1:11" ht="15.75">
      <c r="A92" s="30" t="s">
        <v>34</v>
      </c>
      <c r="B92" s="9">
        <v>213</v>
      </c>
      <c r="C92" s="10" t="s">
        <v>3</v>
      </c>
      <c r="D92" s="72"/>
      <c r="E92" s="55">
        <f>SUM(F92:K92)</f>
        <v>20.4</v>
      </c>
      <c r="F92" s="72"/>
      <c r="G92" s="72"/>
      <c r="H92" s="72"/>
      <c r="I92" s="72"/>
      <c r="J92" s="72">
        <v>20.4</v>
      </c>
      <c r="K92" s="73"/>
    </row>
    <row r="93" spans="1:11" ht="15.75">
      <c r="A93" s="26" t="s">
        <v>71</v>
      </c>
      <c r="B93" s="7">
        <v>220</v>
      </c>
      <c r="C93" s="8" t="s">
        <v>4</v>
      </c>
      <c r="D93" s="53">
        <f aca="true" t="shared" si="36" ref="D93:K93">SUM(D94:D99)</f>
        <v>0</v>
      </c>
      <c r="E93" s="53">
        <f t="shared" si="36"/>
        <v>5.5</v>
      </c>
      <c r="F93" s="53">
        <f t="shared" si="36"/>
        <v>0</v>
      </c>
      <c r="G93" s="53">
        <f t="shared" si="36"/>
        <v>0</v>
      </c>
      <c r="H93" s="53">
        <f t="shared" si="36"/>
        <v>0</v>
      </c>
      <c r="I93" s="53">
        <f t="shared" si="36"/>
        <v>0</v>
      </c>
      <c r="J93" s="53">
        <f t="shared" si="36"/>
        <v>5.5</v>
      </c>
      <c r="K93" s="54">
        <f t="shared" si="36"/>
        <v>0</v>
      </c>
    </row>
    <row r="94" spans="1:11" ht="15.75">
      <c r="A94" s="30" t="s">
        <v>34</v>
      </c>
      <c r="B94" s="9">
        <v>221</v>
      </c>
      <c r="C94" s="10" t="s">
        <v>5</v>
      </c>
      <c r="D94" s="72"/>
      <c r="E94" s="55">
        <f aca="true" t="shared" si="37" ref="E94:E100">SUM(F94:K94)</f>
        <v>3.5</v>
      </c>
      <c r="F94" s="72"/>
      <c r="G94" s="72"/>
      <c r="H94" s="72"/>
      <c r="I94" s="72"/>
      <c r="J94" s="72">
        <v>3.5</v>
      </c>
      <c r="K94" s="73"/>
    </row>
    <row r="95" spans="1:11" ht="15.75">
      <c r="A95" s="30" t="s">
        <v>34</v>
      </c>
      <c r="B95" s="9">
        <v>222</v>
      </c>
      <c r="C95" s="10" t="s">
        <v>6</v>
      </c>
      <c r="D95" s="72"/>
      <c r="E95" s="55">
        <f t="shared" si="37"/>
        <v>2</v>
      </c>
      <c r="F95" s="72"/>
      <c r="G95" s="72"/>
      <c r="H95" s="72"/>
      <c r="I95" s="72"/>
      <c r="J95" s="72">
        <v>2</v>
      </c>
      <c r="K95" s="73"/>
    </row>
    <row r="96" spans="1:11" ht="15.75" hidden="1">
      <c r="A96" s="30" t="s">
        <v>34</v>
      </c>
      <c r="B96" s="9">
        <v>223</v>
      </c>
      <c r="C96" s="10" t="s">
        <v>7</v>
      </c>
      <c r="D96" s="72"/>
      <c r="E96" s="55">
        <f t="shared" si="37"/>
        <v>0</v>
      </c>
      <c r="F96" s="72"/>
      <c r="G96" s="72"/>
      <c r="H96" s="72"/>
      <c r="I96" s="72"/>
      <c r="J96" s="72"/>
      <c r="K96" s="73"/>
    </row>
    <row r="97" spans="1:11" ht="15.75" hidden="1">
      <c r="A97" s="30" t="s">
        <v>34</v>
      </c>
      <c r="B97" s="9">
        <v>224</v>
      </c>
      <c r="C97" s="10" t="s">
        <v>8</v>
      </c>
      <c r="D97" s="72"/>
      <c r="E97" s="55">
        <f t="shared" si="37"/>
        <v>0</v>
      </c>
      <c r="F97" s="72"/>
      <c r="G97" s="72"/>
      <c r="H97" s="72"/>
      <c r="I97" s="72"/>
      <c r="J97" s="72"/>
      <c r="K97" s="73"/>
    </row>
    <row r="98" spans="1:11" ht="15.75" hidden="1">
      <c r="A98" s="30" t="s">
        <v>34</v>
      </c>
      <c r="B98" s="9">
        <v>225</v>
      </c>
      <c r="C98" s="10" t="s">
        <v>9</v>
      </c>
      <c r="D98" s="72"/>
      <c r="E98" s="55">
        <f t="shared" si="37"/>
        <v>0</v>
      </c>
      <c r="F98" s="72"/>
      <c r="G98" s="72"/>
      <c r="H98" s="72"/>
      <c r="I98" s="72"/>
      <c r="J98" s="72"/>
      <c r="K98" s="73"/>
    </row>
    <row r="99" spans="1:11" ht="15.75" hidden="1">
      <c r="A99" s="30" t="s">
        <v>34</v>
      </c>
      <c r="B99" s="9">
        <v>226</v>
      </c>
      <c r="C99" s="10" t="s">
        <v>10</v>
      </c>
      <c r="D99" s="72"/>
      <c r="E99" s="55">
        <f t="shared" si="37"/>
        <v>0</v>
      </c>
      <c r="F99" s="72"/>
      <c r="G99" s="72"/>
      <c r="H99" s="72"/>
      <c r="I99" s="72"/>
      <c r="J99" s="72"/>
      <c r="K99" s="73"/>
    </row>
    <row r="100" spans="1:11" s="44" customFormat="1" ht="15.75" hidden="1">
      <c r="A100" s="26" t="s">
        <v>71</v>
      </c>
      <c r="B100" s="7">
        <v>290</v>
      </c>
      <c r="C100" s="8" t="s">
        <v>11</v>
      </c>
      <c r="D100" s="72"/>
      <c r="E100" s="53">
        <f t="shared" si="37"/>
        <v>0</v>
      </c>
      <c r="F100" s="72"/>
      <c r="G100" s="72"/>
      <c r="H100" s="72"/>
      <c r="I100" s="72"/>
      <c r="J100" s="72"/>
      <c r="K100" s="73"/>
    </row>
    <row r="101" spans="1:11" ht="15.75">
      <c r="A101" s="26" t="s">
        <v>71</v>
      </c>
      <c r="B101" s="7">
        <v>300</v>
      </c>
      <c r="C101" s="8" t="s">
        <v>12</v>
      </c>
      <c r="D101" s="53">
        <f aca="true" t="shared" si="38" ref="D101:K101">SUM(D102:D103)</f>
        <v>0</v>
      </c>
      <c r="E101" s="53">
        <f t="shared" si="38"/>
        <v>1.5</v>
      </c>
      <c r="F101" s="53">
        <f t="shared" si="38"/>
        <v>0</v>
      </c>
      <c r="G101" s="53">
        <f t="shared" si="38"/>
        <v>0</v>
      </c>
      <c r="H101" s="53">
        <f t="shared" si="38"/>
        <v>0</v>
      </c>
      <c r="I101" s="53">
        <f t="shared" si="38"/>
        <v>0</v>
      </c>
      <c r="J101" s="53">
        <f t="shared" si="38"/>
        <v>1.5</v>
      </c>
      <c r="K101" s="54">
        <f t="shared" si="38"/>
        <v>0</v>
      </c>
    </row>
    <row r="102" spans="1:11" ht="15.75" hidden="1">
      <c r="A102" s="30" t="s">
        <v>34</v>
      </c>
      <c r="B102" s="9">
        <v>310</v>
      </c>
      <c r="C102" s="10" t="s">
        <v>13</v>
      </c>
      <c r="D102" s="72"/>
      <c r="E102" s="55">
        <f>SUM(F102:K102)</f>
        <v>0</v>
      </c>
      <c r="F102" s="72"/>
      <c r="G102" s="72"/>
      <c r="H102" s="72"/>
      <c r="I102" s="72"/>
      <c r="J102" s="72"/>
      <c r="K102" s="73"/>
    </row>
    <row r="103" spans="1:11" ht="15.75">
      <c r="A103" s="30" t="s">
        <v>34</v>
      </c>
      <c r="B103" s="9">
        <v>340</v>
      </c>
      <c r="C103" s="10" t="s">
        <v>14</v>
      </c>
      <c r="D103" s="72"/>
      <c r="E103" s="55">
        <f>SUM(F103:K103)</f>
        <v>1.5</v>
      </c>
      <c r="F103" s="72"/>
      <c r="G103" s="72"/>
      <c r="H103" s="72"/>
      <c r="I103" s="72"/>
      <c r="J103" s="72">
        <v>1.5</v>
      </c>
      <c r="K103" s="73"/>
    </row>
    <row r="104" spans="1:11" ht="15.75">
      <c r="A104" s="83" t="s">
        <v>25</v>
      </c>
      <c r="B104" s="84"/>
      <c r="C104" s="84"/>
      <c r="D104" s="49">
        <f aca="true" t="shared" si="39" ref="D104:K104">SUM(D89,D93,D100,D101)</f>
        <v>0</v>
      </c>
      <c r="E104" s="49">
        <f t="shared" si="39"/>
        <v>95</v>
      </c>
      <c r="F104" s="49">
        <f t="shared" si="39"/>
        <v>0</v>
      </c>
      <c r="G104" s="49">
        <f t="shared" si="39"/>
        <v>0</v>
      </c>
      <c r="H104" s="49">
        <f t="shared" si="39"/>
        <v>0</v>
      </c>
      <c r="I104" s="49">
        <f t="shared" si="39"/>
        <v>0</v>
      </c>
      <c r="J104" s="49">
        <f t="shared" si="39"/>
        <v>95</v>
      </c>
      <c r="K104" s="50">
        <f t="shared" si="39"/>
        <v>0</v>
      </c>
    </row>
    <row r="105" spans="1:11" ht="38.25" customHeight="1">
      <c r="A105" s="98" t="s">
        <v>72</v>
      </c>
      <c r="B105" s="99"/>
      <c r="C105" s="99"/>
      <c r="D105" s="59"/>
      <c r="E105" s="59"/>
      <c r="F105" s="59"/>
      <c r="G105" s="59"/>
      <c r="H105" s="59"/>
      <c r="I105" s="59"/>
      <c r="J105" s="59"/>
      <c r="K105" s="60"/>
    </row>
    <row r="106" spans="1:11" ht="54.75" customHeight="1" hidden="1">
      <c r="A106" s="34"/>
      <c r="B106" s="95" t="s">
        <v>78</v>
      </c>
      <c r="C106" s="95"/>
      <c r="D106" s="49">
        <f aca="true" t="shared" si="40" ref="D106:K106">SUM(D107,D110)</f>
        <v>0</v>
      </c>
      <c r="E106" s="49">
        <f t="shared" si="40"/>
        <v>0</v>
      </c>
      <c r="F106" s="49">
        <f t="shared" si="40"/>
        <v>0</v>
      </c>
      <c r="G106" s="49">
        <f t="shared" si="40"/>
        <v>0</v>
      </c>
      <c r="H106" s="49">
        <f t="shared" si="40"/>
        <v>0</v>
      </c>
      <c r="I106" s="49">
        <f t="shared" si="40"/>
        <v>0</v>
      </c>
      <c r="J106" s="49">
        <f t="shared" si="40"/>
        <v>0</v>
      </c>
      <c r="K106" s="50">
        <f t="shared" si="40"/>
        <v>0</v>
      </c>
    </row>
    <row r="107" spans="1:11" ht="15.75" hidden="1">
      <c r="A107" s="26" t="s">
        <v>75</v>
      </c>
      <c r="B107" s="7">
        <v>220</v>
      </c>
      <c r="C107" s="8" t="s">
        <v>4</v>
      </c>
      <c r="D107" s="53">
        <f aca="true" t="shared" si="41" ref="D107:K107">SUM(D108,D109)</f>
        <v>0</v>
      </c>
      <c r="E107" s="53">
        <f t="shared" si="41"/>
        <v>0</v>
      </c>
      <c r="F107" s="53">
        <f t="shared" si="41"/>
        <v>0</v>
      </c>
      <c r="G107" s="53">
        <f t="shared" si="41"/>
        <v>0</v>
      </c>
      <c r="H107" s="53">
        <f t="shared" si="41"/>
        <v>0</v>
      </c>
      <c r="I107" s="53">
        <f t="shared" si="41"/>
        <v>0</v>
      </c>
      <c r="J107" s="53">
        <f t="shared" si="41"/>
        <v>0</v>
      </c>
      <c r="K107" s="54">
        <f t="shared" si="41"/>
        <v>0</v>
      </c>
    </row>
    <row r="108" spans="1:11" ht="15.75" hidden="1">
      <c r="A108" s="30" t="s">
        <v>75</v>
      </c>
      <c r="B108" s="9">
        <v>225</v>
      </c>
      <c r="C108" s="10" t="s">
        <v>9</v>
      </c>
      <c r="D108" s="58"/>
      <c r="E108" s="55">
        <f>SUM(F108:K108)</f>
        <v>0</v>
      </c>
      <c r="F108" s="58"/>
      <c r="G108" s="58"/>
      <c r="H108" s="58"/>
      <c r="I108" s="58"/>
      <c r="J108" s="58"/>
      <c r="K108" s="65"/>
    </row>
    <row r="109" spans="1:11" ht="15.75" hidden="1">
      <c r="A109" s="30" t="s">
        <v>75</v>
      </c>
      <c r="B109" s="9">
        <v>226</v>
      </c>
      <c r="C109" s="10" t="s">
        <v>10</v>
      </c>
      <c r="D109" s="58"/>
      <c r="E109" s="55">
        <f>SUM(F109:K109)</f>
        <v>0</v>
      </c>
      <c r="F109" s="58"/>
      <c r="G109" s="58"/>
      <c r="H109" s="58"/>
      <c r="I109" s="58"/>
      <c r="J109" s="58"/>
      <c r="K109" s="65"/>
    </row>
    <row r="110" spans="1:11" ht="15.75" hidden="1">
      <c r="A110" s="26" t="s">
        <v>75</v>
      </c>
      <c r="B110" s="7">
        <v>300</v>
      </c>
      <c r="C110" s="8" t="s">
        <v>12</v>
      </c>
      <c r="D110" s="53">
        <f aca="true" t="shared" si="42" ref="D110:K110">SUM(D111,D112)</f>
        <v>0</v>
      </c>
      <c r="E110" s="53">
        <f t="shared" si="42"/>
        <v>0</v>
      </c>
      <c r="F110" s="53">
        <f t="shared" si="42"/>
        <v>0</v>
      </c>
      <c r="G110" s="53">
        <f t="shared" si="42"/>
        <v>0</v>
      </c>
      <c r="H110" s="53">
        <f t="shared" si="42"/>
        <v>0</v>
      </c>
      <c r="I110" s="53">
        <f t="shared" si="42"/>
        <v>0</v>
      </c>
      <c r="J110" s="53">
        <f t="shared" si="42"/>
        <v>0</v>
      </c>
      <c r="K110" s="54">
        <f t="shared" si="42"/>
        <v>0</v>
      </c>
    </row>
    <row r="111" spans="1:11" ht="15.75" hidden="1">
      <c r="A111" s="30" t="s">
        <v>75</v>
      </c>
      <c r="B111" s="9">
        <v>310</v>
      </c>
      <c r="C111" s="10" t="s">
        <v>13</v>
      </c>
      <c r="D111" s="58"/>
      <c r="E111" s="55">
        <f>SUM(F111:K111)</f>
        <v>0</v>
      </c>
      <c r="F111" s="58"/>
      <c r="G111" s="58"/>
      <c r="H111" s="58"/>
      <c r="I111" s="58"/>
      <c r="J111" s="58"/>
      <c r="K111" s="65"/>
    </row>
    <row r="112" spans="1:11" ht="15.75" hidden="1">
      <c r="A112" s="30" t="s">
        <v>75</v>
      </c>
      <c r="B112" s="9">
        <v>340</v>
      </c>
      <c r="C112" s="10" t="s">
        <v>14</v>
      </c>
      <c r="D112" s="58"/>
      <c r="E112" s="55">
        <f>SUM(F112:K112)</f>
        <v>0</v>
      </c>
      <c r="F112" s="58"/>
      <c r="G112" s="58"/>
      <c r="H112" s="58"/>
      <c r="I112" s="58"/>
      <c r="J112" s="58"/>
      <c r="K112" s="65"/>
    </row>
    <row r="113" spans="1:11" ht="36" customHeight="1">
      <c r="A113" s="34"/>
      <c r="B113" s="95" t="s">
        <v>76</v>
      </c>
      <c r="C113" s="95"/>
      <c r="D113" s="49">
        <f aca="true" t="shared" si="43" ref="D113:K113">SUM(D114,D117)</f>
        <v>37</v>
      </c>
      <c r="E113" s="49">
        <f t="shared" si="43"/>
        <v>37</v>
      </c>
      <c r="F113" s="49">
        <f t="shared" si="43"/>
        <v>37</v>
      </c>
      <c r="G113" s="49">
        <f t="shared" si="43"/>
        <v>0</v>
      </c>
      <c r="H113" s="49">
        <f t="shared" si="43"/>
        <v>0</v>
      </c>
      <c r="I113" s="49">
        <f t="shared" si="43"/>
        <v>0</v>
      </c>
      <c r="J113" s="49">
        <f t="shared" si="43"/>
        <v>0</v>
      </c>
      <c r="K113" s="50">
        <f t="shared" si="43"/>
        <v>0</v>
      </c>
    </row>
    <row r="114" spans="1:11" ht="15.75">
      <c r="A114" s="26" t="s">
        <v>77</v>
      </c>
      <c r="B114" s="7">
        <v>220</v>
      </c>
      <c r="C114" s="8" t="s">
        <v>4</v>
      </c>
      <c r="D114" s="53">
        <f aca="true" t="shared" si="44" ref="D114:K114">SUM(D115,D116)</f>
        <v>37</v>
      </c>
      <c r="E114" s="53">
        <f t="shared" si="44"/>
        <v>37</v>
      </c>
      <c r="F114" s="53">
        <f t="shared" si="44"/>
        <v>37</v>
      </c>
      <c r="G114" s="53">
        <f t="shared" si="44"/>
        <v>0</v>
      </c>
      <c r="H114" s="53">
        <f t="shared" si="44"/>
        <v>0</v>
      </c>
      <c r="I114" s="53">
        <f t="shared" si="44"/>
        <v>0</v>
      </c>
      <c r="J114" s="53">
        <f t="shared" si="44"/>
        <v>0</v>
      </c>
      <c r="K114" s="54">
        <f t="shared" si="44"/>
        <v>0</v>
      </c>
    </row>
    <row r="115" spans="1:11" ht="15.75">
      <c r="A115" s="30" t="s">
        <v>77</v>
      </c>
      <c r="B115" s="9">
        <v>225</v>
      </c>
      <c r="C115" s="10" t="s">
        <v>9</v>
      </c>
      <c r="D115" s="58"/>
      <c r="E115" s="55">
        <f>SUM(F115:K115)</f>
        <v>0</v>
      </c>
      <c r="F115" s="58"/>
      <c r="G115" s="58"/>
      <c r="H115" s="58"/>
      <c r="I115" s="58"/>
      <c r="J115" s="58"/>
      <c r="K115" s="65"/>
    </row>
    <row r="116" spans="1:11" ht="15.75">
      <c r="A116" s="30" t="s">
        <v>77</v>
      </c>
      <c r="B116" s="9">
        <v>226</v>
      </c>
      <c r="C116" s="10" t="s">
        <v>10</v>
      </c>
      <c r="D116" s="58">
        <v>37</v>
      </c>
      <c r="E116" s="55">
        <f>SUM(F116:K116)</f>
        <v>37</v>
      </c>
      <c r="F116" s="58">
        <v>37</v>
      </c>
      <c r="G116" s="58"/>
      <c r="H116" s="58"/>
      <c r="I116" s="58"/>
      <c r="J116" s="58"/>
      <c r="K116" s="65"/>
    </row>
    <row r="117" spans="1:11" ht="15.75">
      <c r="A117" s="26" t="s">
        <v>77</v>
      </c>
      <c r="B117" s="7">
        <v>300</v>
      </c>
      <c r="C117" s="8" t="s">
        <v>12</v>
      </c>
      <c r="D117" s="53">
        <f aca="true" t="shared" si="45" ref="D117:K117">SUM(D118,D119)</f>
        <v>0</v>
      </c>
      <c r="E117" s="53">
        <f t="shared" si="45"/>
        <v>0</v>
      </c>
      <c r="F117" s="53">
        <f t="shared" si="45"/>
        <v>0</v>
      </c>
      <c r="G117" s="53">
        <f t="shared" si="45"/>
        <v>0</v>
      </c>
      <c r="H117" s="53">
        <f t="shared" si="45"/>
        <v>0</v>
      </c>
      <c r="I117" s="53">
        <f t="shared" si="45"/>
        <v>0</v>
      </c>
      <c r="J117" s="53">
        <f t="shared" si="45"/>
        <v>0</v>
      </c>
      <c r="K117" s="54">
        <f t="shared" si="45"/>
        <v>0</v>
      </c>
    </row>
    <row r="118" spans="1:11" ht="15.75" hidden="1">
      <c r="A118" s="30" t="s">
        <v>77</v>
      </c>
      <c r="B118" s="9">
        <v>310</v>
      </c>
      <c r="C118" s="10" t="s">
        <v>13</v>
      </c>
      <c r="D118" s="58"/>
      <c r="E118" s="55">
        <f>SUM(F118:K118)</f>
        <v>0</v>
      </c>
      <c r="F118" s="58"/>
      <c r="G118" s="58"/>
      <c r="H118" s="58"/>
      <c r="I118" s="58"/>
      <c r="J118" s="58"/>
      <c r="K118" s="65"/>
    </row>
    <row r="119" spans="1:11" ht="15.75" hidden="1">
      <c r="A119" s="30" t="s">
        <v>77</v>
      </c>
      <c r="B119" s="9">
        <v>340</v>
      </c>
      <c r="C119" s="10" t="s">
        <v>14</v>
      </c>
      <c r="D119" s="58"/>
      <c r="E119" s="55">
        <f>SUM(F119:K119)</f>
        <v>0</v>
      </c>
      <c r="F119" s="58"/>
      <c r="G119" s="58"/>
      <c r="H119" s="58"/>
      <c r="I119" s="58"/>
      <c r="J119" s="58"/>
      <c r="K119" s="65"/>
    </row>
    <row r="120" spans="1:11" ht="15.75">
      <c r="A120" s="83" t="s">
        <v>91</v>
      </c>
      <c r="B120" s="84"/>
      <c r="C120" s="84"/>
      <c r="D120" s="49">
        <f aca="true" t="shared" si="46" ref="D120:K120">SUM(D106,D113)</f>
        <v>37</v>
      </c>
      <c r="E120" s="49">
        <f t="shared" si="46"/>
        <v>37</v>
      </c>
      <c r="F120" s="49">
        <f t="shared" si="46"/>
        <v>37</v>
      </c>
      <c r="G120" s="49">
        <f t="shared" si="46"/>
        <v>0</v>
      </c>
      <c r="H120" s="49">
        <f t="shared" si="46"/>
        <v>0</v>
      </c>
      <c r="I120" s="49">
        <f t="shared" si="46"/>
        <v>0</v>
      </c>
      <c r="J120" s="49">
        <f t="shared" si="46"/>
        <v>0</v>
      </c>
      <c r="K120" s="50">
        <f t="shared" si="46"/>
        <v>0</v>
      </c>
    </row>
    <row r="121" spans="1:11" ht="15.75">
      <c r="A121" s="93" t="s">
        <v>62</v>
      </c>
      <c r="B121" s="94"/>
      <c r="C121" s="94"/>
      <c r="D121" s="59"/>
      <c r="E121" s="59"/>
      <c r="F121" s="59"/>
      <c r="G121" s="59"/>
      <c r="H121" s="59"/>
      <c r="I121" s="59"/>
      <c r="J121" s="59"/>
      <c r="K121" s="60"/>
    </row>
    <row r="122" spans="1:11" ht="15.75">
      <c r="A122" s="24"/>
      <c r="B122" s="81" t="s">
        <v>73</v>
      </c>
      <c r="C122" s="81"/>
      <c r="D122" s="49">
        <f aca="true" t="shared" si="47" ref="D122:K122">SUM(D123,D124,D125)</f>
        <v>0</v>
      </c>
      <c r="E122" s="49">
        <f t="shared" si="47"/>
        <v>37.5</v>
      </c>
      <c r="F122" s="49">
        <f t="shared" si="47"/>
        <v>0</v>
      </c>
      <c r="G122" s="49">
        <f t="shared" si="47"/>
        <v>0</v>
      </c>
      <c r="H122" s="49">
        <f t="shared" si="47"/>
        <v>0</v>
      </c>
      <c r="I122" s="49">
        <f t="shared" si="47"/>
        <v>0</v>
      </c>
      <c r="J122" s="49">
        <f t="shared" si="47"/>
        <v>0</v>
      </c>
      <c r="K122" s="50">
        <f t="shared" si="47"/>
        <v>37.5</v>
      </c>
    </row>
    <row r="123" spans="1:11" ht="15.75">
      <c r="A123" s="31" t="s">
        <v>70</v>
      </c>
      <c r="B123" s="9">
        <v>211</v>
      </c>
      <c r="C123" s="10" t="s">
        <v>1</v>
      </c>
      <c r="D123" s="72"/>
      <c r="E123" s="55">
        <f>SUM(F123:K123)</f>
        <v>27.5</v>
      </c>
      <c r="F123" s="72"/>
      <c r="G123" s="72"/>
      <c r="H123" s="72"/>
      <c r="I123" s="72"/>
      <c r="J123" s="72"/>
      <c r="K123" s="73">
        <v>27.5</v>
      </c>
    </row>
    <row r="124" spans="1:11" ht="15.75">
      <c r="A124" s="31" t="s">
        <v>70</v>
      </c>
      <c r="B124" s="9">
        <v>213</v>
      </c>
      <c r="C124" s="10" t="s">
        <v>3</v>
      </c>
      <c r="D124" s="72"/>
      <c r="E124" s="55">
        <f>SUM(F124:K124)</f>
        <v>8.3</v>
      </c>
      <c r="F124" s="72"/>
      <c r="G124" s="72"/>
      <c r="H124" s="72"/>
      <c r="I124" s="72"/>
      <c r="J124" s="72"/>
      <c r="K124" s="73">
        <v>8.3</v>
      </c>
    </row>
    <row r="125" spans="1:11" ht="15.75">
      <c r="A125" s="31" t="s">
        <v>70</v>
      </c>
      <c r="B125" s="9">
        <v>340</v>
      </c>
      <c r="C125" s="10" t="s">
        <v>14</v>
      </c>
      <c r="D125" s="72"/>
      <c r="E125" s="55">
        <f>SUM(F125:K125)</f>
        <v>1.7</v>
      </c>
      <c r="F125" s="72"/>
      <c r="G125" s="72"/>
      <c r="H125" s="72"/>
      <c r="I125" s="72"/>
      <c r="J125" s="72"/>
      <c r="K125" s="73">
        <v>1.7</v>
      </c>
    </row>
    <row r="126" spans="1:11" ht="15.75" hidden="1">
      <c r="A126" s="24"/>
      <c r="B126" s="81" t="s">
        <v>96</v>
      </c>
      <c r="C126" s="81"/>
      <c r="D126" s="49">
        <f aca="true" t="shared" si="48" ref="D126:K126">SUM(D127)</f>
        <v>0</v>
      </c>
      <c r="E126" s="49">
        <f t="shared" si="48"/>
        <v>0</v>
      </c>
      <c r="F126" s="49">
        <f t="shared" si="48"/>
        <v>0</v>
      </c>
      <c r="G126" s="49">
        <f t="shared" si="48"/>
        <v>0</v>
      </c>
      <c r="H126" s="49">
        <f t="shared" si="48"/>
        <v>0</v>
      </c>
      <c r="I126" s="49">
        <f t="shared" si="48"/>
        <v>0</v>
      </c>
      <c r="J126" s="49">
        <f t="shared" si="48"/>
        <v>0</v>
      </c>
      <c r="K126" s="50">
        <f t="shared" si="48"/>
        <v>0</v>
      </c>
    </row>
    <row r="127" spans="1:11" ht="15.75" hidden="1">
      <c r="A127" s="31" t="s">
        <v>95</v>
      </c>
      <c r="B127" s="9">
        <v>224</v>
      </c>
      <c r="C127" s="10" t="s">
        <v>8</v>
      </c>
      <c r="D127" s="72"/>
      <c r="E127" s="55">
        <f>SUM(F127:K127)</f>
        <v>0</v>
      </c>
      <c r="F127" s="72"/>
      <c r="G127" s="72"/>
      <c r="H127" s="72"/>
      <c r="I127" s="72"/>
      <c r="J127" s="72"/>
      <c r="K127" s="73"/>
    </row>
    <row r="128" spans="1:11" ht="15.75" hidden="1">
      <c r="A128" s="24"/>
      <c r="B128" s="81" t="s">
        <v>97</v>
      </c>
      <c r="C128" s="81"/>
      <c r="D128" s="49">
        <f aca="true" t="shared" si="49" ref="D128:K128">SUM(D129:D139)</f>
        <v>60</v>
      </c>
      <c r="E128" s="49">
        <f t="shared" si="49"/>
        <v>0</v>
      </c>
      <c r="F128" s="49">
        <f t="shared" si="49"/>
        <v>0</v>
      </c>
      <c r="G128" s="49">
        <f t="shared" si="49"/>
        <v>0</v>
      </c>
      <c r="H128" s="49">
        <f t="shared" si="49"/>
        <v>0</v>
      </c>
      <c r="I128" s="49">
        <f t="shared" si="49"/>
        <v>0</v>
      </c>
      <c r="J128" s="49">
        <f t="shared" si="49"/>
        <v>0</v>
      </c>
      <c r="K128" s="50">
        <f t="shared" si="49"/>
        <v>0</v>
      </c>
    </row>
    <row r="129" spans="1:11" ht="15.75" hidden="1">
      <c r="A129" s="31" t="s">
        <v>98</v>
      </c>
      <c r="B129" s="9">
        <v>225</v>
      </c>
      <c r="C129" s="10" t="s">
        <v>100</v>
      </c>
      <c r="D129" s="72">
        <v>50</v>
      </c>
      <c r="E129" s="55">
        <f aca="true" t="shared" si="50" ref="E129:E139">SUM(F129:K129)</f>
        <v>0</v>
      </c>
      <c r="F129" s="72"/>
      <c r="G129" s="72"/>
      <c r="H129" s="72"/>
      <c r="I129" s="72"/>
      <c r="J129" s="72"/>
      <c r="K129" s="73"/>
    </row>
    <row r="130" spans="1:11" ht="31.5" hidden="1">
      <c r="A130" s="31" t="s">
        <v>98</v>
      </c>
      <c r="B130" s="9">
        <v>225</v>
      </c>
      <c r="C130" s="17" t="s">
        <v>102</v>
      </c>
      <c r="D130" s="72"/>
      <c r="E130" s="55">
        <f t="shared" si="50"/>
        <v>0</v>
      </c>
      <c r="F130" s="72"/>
      <c r="G130" s="72"/>
      <c r="H130" s="72"/>
      <c r="I130" s="72"/>
      <c r="J130" s="72"/>
      <c r="K130" s="73"/>
    </row>
    <row r="131" spans="1:11" ht="15.75" hidden="1">
      <c r="A131" s="31" t="s">
        <v>98</v>
      </c>
      <c r="B131" s="9">
        <v>225</v>
      </c>
      <c r="C131" s="10" t="s">
        <v>101</v>
      </c>
      <c r="D131" s="72"/>
      <c r="E131" s="55">
        <f t="shared" si="50"/>
        <v>0</v>
      </c>
      <c r="F131" s="72"/>
      <c r="G131" s="72"/>
      <c r="H131" s="72"/>
      <c r="I131" s="72"/>
      <c r="J131" s="72"/>
      <c r="K131" s="73"/>
    </row>
    <row r="132" spans="1:11" ht="15.75" hidden="1">
      <c r="A132" s="31" t="s">
        <v>98</v>
      </c>
      <c r="B132" s="9">
        <v>226</v>
      </c>
      <c r="C132" s="10" t="s">
        <v>100</v>
      </c>
      <c r="D132" s="72">
        <v>10</v>
      </c>
      <c r="E132" s="55">
        <f t="shared" si="50"/>
        <v>0</v>
      </c>
      <c r="F132" s="72"/>
      <c r="G132" s="72"/>
      <c r="H132" s="72"/>
      <c r="I132" s="72"/>
      <c r="J132" s="72"/>
      <c r="K132" s="73"/>
    </row>
    <row r="133" spans="1:11" ht="15.75" hidden="1">
      <c r="A133" s="31" t="s">
        <v>98</v>
      </c>
      <c r="B133" s="9">
        <v>226</v>
      </c>
      <c r="C133" s="10" t="s">
        <v>101</v>
      </c>
      <c r="D133" s="72"/>
      <c r="E133" s="55">
        <f t="shared" si="50"/>
        <v>0</v>
      </c>
      <c r="F133" s="72"/>
      <c r="G133" s="72"/>
      <c r="H133" s="72"/>
      <c r="I133" s="72"/>
      <c r="J133" s="72"/>
      <c r="K133" s="73"/>
    </row>
    <row r="134" spans="1:11" ht="15.75" hidden="1">
      <c r="A134" s="31" t="s">
        <v>98</v>
      </c>
      <c r="B134" s="9">
        <v>290</v>
      </c>
      <c r="C134" s="10" t="s">
        <v>100</v>
      </c>
      <c r="D134" s="72"/>
      <c r="E134" s="55">
        <f t="shared" si="50"/>
        <v>0</v>
      </c>
      <c r="F134" s="72"/>
      <c r="G134" s="72"/>
      <c r="H134" s="72"/>
      <c r="I134" s="72"/>
      <c r="J134" s="72"/>
      <c r="K134" s="73"/>
    </row>
    <row r="135" spans="1:11" ht="15.75" hidden="1">
      <c r="A135" s="31" t="s">
        <v>98</v>
      </c>
      <c r="B135" s="9">
        <v>290</v>
      </c>
      <c r="C135" s="10" t="s">
        <v>101</v>
      </c>
      <c r="D135" s="72"/>
      <c r="E135" s="55">
        <f t="shared" si="50"/>
        <v>0</v>
      </c>
      <c r="F135" s="72"/>
      <c r="G135" s="72"/>
      <c r="H135" s="72"/>
      <c r="I135" s="72"/>
      <c r="J135" s="72"/>
      <c r="K135" s="73"/>
    </row>
    <row r="136" spans="1:11" ht="15.75" hidden="1">
      <c r="A136" s="31" t="s">
        <v>98</v>
      </c>
      <c r="B136" s="9">
        <v>310</v>
      </c>
      <c r="C136" s="10" t="s">
        <v>100</v>
      </c>
      <c r="D136" s="72"/>
      <c r="E136" s="55">
        <f t="shared" si="50"/>
        <v>0</v>
      </c>
      <c r="F136" s="72"/>
      <c r="G136" s="72"/>
      <c r="H136" s="72"/>
      <c r="I136" s="72"/>
      <c r="J136" s="72"/>
      <c r="K136" s="73"/>
    </row>
    <row r="137" spans="1:11" ht="15.75" hidden="1">
      <c r="A137" s="31" t="s">
        <v>98</v>
      </c>
      <c r="B137" s="9">
        <v>310</v>
      </c>
      <c r="C137" s="10" t="s">
        <v>101</v>
      </c>
      <c r="D137" s="72"/>
      <c r="E137" s="55">
        <f t="shared" si="50"/>
        <v>0</v>
      </c>
      <c r="F137" s="72"/>
      <c r="G137" s="72"/>
      <c r="H137" s="72"/>
      <c r="I137" s="72"/>
      <c r="J137" s="72"/>
      <c r="K137" s="73"/>
    </row>
    <row r="138" spans="1:11" ht="15.75" hidden="1">
      <c r="A138" s="31" t="s">
        <v>98</v>
      </c>
      <c r="B138" s="9">
        <v>340</v>
      </c>
      <c r="C138" s="10" t="s">
        <v>100</v>
      </c>
      <c r="D138" s="72"/>
      <c r="E138" s="55">
        <f t="shared" si="50"/>
        <v>0</v>
      </c>
      <c r="F138" s="72"/>
      <c r="G138" s="72"/>
      <c r="H138" s="72"/>
      <c r="I138" s="72"/>
      <c r="J138" s="72"/>
      <c r="K138" s="73"/>
    </row>
    <row r="139" spans="1:11" ht="15.75" hidden="1">
      <c r="A139" s="31" t="s">
        <v>98</v>
      </c>
      <c r="B139" s="9">
        <v>340</v>
      </c>
      <c r="C139" s="10" t="s">
        <v>101</v>
      </c>
      <c r="D139" s="72"/>
      <c r="E139" s="55">
        <f t="shared" si="50"/>
        <v>0</v>
      </c>
      <c r="F139" s="72"/>
      <c r="G139" s="72"/>
      <c r="H139" s="72"/>
      <c r="I139" s="72"/>
      <c r="J139" s="72"/>
      <c r="K139" s="73"/>
    </row>
    <row r="140" spans="1:11" ht="36" customHeight="1" hidden="1">
      <c r="A140" s="24"/>
      <c r="B140" s="95" t="s">
        <v>79</v>
      </c>
      <c r="C140" s="95"/>
      <c r="D140" s="49">
        <f>SUM(D141,D142)</f>
        <v>10</v>
      </c>
      <c r="E140" s="49">
        <f>SUM(E141,E142,E143)</f>
        <v>0</v>
      </c>
      <c r="F140" s="49">
        <f aca="true" t="shared" si="51" ref="F140:K140">SUM(F141,F142)</f>
        <v>0</v>
      </c>
      <c r="G140" s="49">
        <f t="shared" si="51"/>
        <v>0</v>
      </c>
      <c r="H140" s="49">
        <f t="shared" si="51"/>
        <v>0</v>
      </c>
      <c r="I140" s="49">
        <f t="shared" si="51"/>
        <v>0</v>
      </c>
      <c r="J140" s="49">
        <f t="shared" si="51"/>
        <v>0</v>
      </c>
      <c r="K140" s="50">
        <f t="shared" si="51"/>
        <v>0</v>
      </c>
    </row>
    <row r="141" spans="1:11" ht="15.75" hidden="1">
      <c r="A141" s="31" t="s">
        <v>47</v>
      </c>
      <c r="B141" s="9">
        <v>226</v>
      </c>
      <c r="C141" s="10" t="s">
        <v>85</v>
      </c>
      <c r="D141" s="58">
        <v>10</v>
      </c>
      <c r="E141" s="55">
        <f>SUM(F141:K141)</f>
        <v>0</v>
      </c>
      <c r="F141" s="58"/>
      <c r="G141" s="58"/>
      <c r="H141" s="58"/>
      <c r="I141" s="58"/>
      <c r="J141" s="58"/>
      <c r="K141" s="65"/>
    </row>
    <row r="142" spans="1:11" ht="15.75" hidden="1">
      <c r="A142" s="31" t="s">
        <v>47</v>
      </c>
      <c r="B142" s="9">
        <v>226</v>
      </c>
      <c r="C142" s="10" t="s">
        <v>86</v>
      </c>
      <c r="D142" s="72"/>
      <c r="E142" s="55">
        <f>SUM(F142:K142)</f>
        <v>0</v>
      </c>
      <c r="F142" s="72"/>
      <c r="G142" s="72"/>
      <c r="H142" s="72"/>
      <c r="I142" s="72"/>
      <c r="J142" s="72"/>
      <c r="K142" s="73"/>
    </row>
    <row r="143" spans="1:11" ht="31.5" hidden="1">
      <c r="A143" s="31" t="s">
        <v>47</v>
      </c>
      <c r="B143" s="9">
        <v>251</v>
      </c>
      <c r="C143" s="17" t="s">
        <v>33</v>
      </c>
      <c r="D143" s="72"/>
      <c r="E143" s="55">
        <f>SUM(F143:K143)</f>
        <v>0</v>
      </c>
      <c r="F143" s="72"/>
      <c r="G143" s="72"/>
      <c r="H143" s="72"/>
      <c r="I143" s="72"/>
      <c r="J143" s="72"/>
      <c r="K143" s="73"/>
    </row>
    <row r="144" spans="1:11" ht="15.75">
      <c r="A144" s="83" t="s">
        <v>53</v>
      </c>
      <c r="B144" s="84"/>
      <c r="C144" s="84"/>
      <c r="D144" s="49">
        <f aca="true" t="shared" si="52" ref="D144:K144">SUM(D140,D122,D126,D128)</f>
        <v>70</v>
      </c>
      <c r="E144" s="49">
        <f t="shared" si="52"/>
        <v>37.5</v>
      </c>
      <c r="F144" s="49">
        <f t="shared" si="52"/>
        <v>0</v>
      </c>
      <c r="G144" s="49">
        <f t="shared" si="52"/>
        <v>0</v>
      </c>
      <c r="H144" s="49">
        <f t="shared" si="52"/>
        <v>0</v>
      </c>
      <c r="I144" s="49">
        <f t="shared" si="52"/>
        <v>0</v>
      </c>
      <c r="J144" s="49">
        <f t="shared" si="52"/>
        <v>0</v>
      </c>
      <c r="K144" s="50">
        <f t="shared" si="52"/>
        <v>37.5</v>
      </c>
    </row>
    <row r="145" spans="1:11" ht="15.75">
      <c r="A145" s="18" t="s">
        <v>44</v>
      </c>
      <c r="B145" s="14"/>
      <c r="C145" s="15"/>
      <c r="D145" s="59"/>
      <c r="E145" s="59"/>
      <c r="F145" s="59"/>
      <c r="G145" s="59"/>
      <c r="H145" s="59"/>
      <c r="I145" s="59"/>
      <c r="J145" s="59"/>
      <c r="K145" s="60"/>
    </row>
    <row r="146" spans="1:11" ht="15.75" hidden="1">
      <c r="A146" s="24"/>
      <c r="B146" s="81" t="s">
        <v>74</v>
      </c>
      <c r="C146" s="81"/>
      <c r="D146" s="49">
        <f aca="true" t="shared" si="53" ref="D146:K146">SUM(D147:D163)</f>
        <v>0</v>
      </c>
      <c r="E146" s="49">
        <f t="shared" si="53"/>
        <v>0</v>
      </c>
      <c r="F146" s="49">
        <f t="shared" si="53"/>
        <v>0</v>
      </c>
      <c r="G146" s="49">
        <f t="shared" si="53"/>
        <v>0</v>
      </c>
      <c r="H146" s="49">
        <f t="shared" si="53"/>
        <v>0</v>
      </c>
      <c r="I146" s="49">
        <f t="shared" si="53"/>
        <v>0</v>
      </c>
      <c r="J146" s="49">
        <f t="shared" si="53"/>
        <v>0</v>
      </c>
      <c r="K146" s="50">
        <f t="shared" si="53"/>
        <v>0</v>
      </c>
    </row>
    <row r="147" spans="1:11" ht="15.75" hidden="1">
      <c r="A147" s="30" t="s">
        <v>59</v>
      </c>
      <c r="B147" s="9">
        <v>225</v>
      </c>
      <c r="C147" s="10" t="s">
        <v>9</v>
      </c>
      <c r="D147" s="72"/>
      <c r="E147" s="55">
        <f aca="true" t="shared" si="54" ref="E147:E163">SUM(F147:K147)</f>
        <v>0</v>
      </c>
      <c r="F147" s="72"/>
      <c r="G147" s="72"/>
      <c r="H147" s="72"/>
      <c r="I147" s="72"/>
      <c r="J147" s="72"/>
      <c r="K147" s="73"/>
    </row>
    <row r="148" spans="1:11" ht="15.75" hidden="1">
      <c r="A148" s="30" t="s">
        <v>59</v>
      </c>
      <c r="B148" s="9">
        <v>226</v>
      </c>
      <c r="C148" s="10" t="s">
        <v>10</v>
      </c>
      <c r="D148" s="72"/>
      <c r="E148" s="55">
        <f t="shared" si="54"/>
        <v>0</v>
      </c>
      <c r="F148" s="72"/>
      <c r="G148" s="72"/>
      <c r="H148" s="72"/>
      <c r="I148" s="72"/>
      <c r="J148" s="72"/>
      <c r="K148" s="73"/>
    </row>
    <row r="149" spans="1:11" ht="31.5" hidden="1">
      <c r="A149" s="30" t="s">
        <v>59</v>
      </c>
      <c r="B149" s="9">
        <v>241</v>
      </c>
      <c r="C149" s="17" t="s">
        <v>57</v>
      </c>
      <c r="D149" s="72"/>
      <c r="E149" s="55">
        <f t="shared" si="54"/>
        <v>0</v>
      </c>
      <c r="F149" s="72"/>
      <c r="G149" s="72"/>
      <c r="H149" s="72"/>
      <c r="I149" s="72"/>
      <c r="J149" s="72"/>
      <c r="K149" s="73"/>
    </row>
    <row r="150" spans="1:11" ht="31.5" hidden="1">
      <c r="A150" s="30" t="s">
        <v>59</v>
      </c>
      <c r="B150" s="9">
        <v>242</v>
      </c>
      <c r="C150" s="17" t="s">
        <v>58</v>
      </c>
      <c r="D150" s="72"/>
      <c r="E150" s="55">
        <f t="shared" si="54"/>
        <v>0</v>
      </c>
      <c r="F150" s="72"/>
      <c r="G150" s="72"/>
      <c r="H150" s="72"/>
      <c r="I150" s="72"/>
      <c r="J150" s="72"/>
      <c r="K150" s="73"/>
    </row>
    <row r="151" spans="1:11" ht="15.75" hidden="1">
      <c r="A151" s="30" t="s">
        <v>59</v>
      </c>
      <c r="B151" s="9">
        <v>290</v>
      </c>
      <c r="C151" s="10" t="s">
        <v>11</v>
      </c>
      <c r="D151" s="72"/>
      <c r="E151" s="55">
        <f t="shared" si="54"/>
        <v>0</v>
      </c>
      <c r="F151" s="72"/>
      <c r="G151" s="72"/>
      <c r="H151" s="72"/>
      <c r="I151" s="72"/>
      <c r="J151" s="72"/>
      <c r="K151" s="73"/>
    </row>
    <row r="152" spans="1:11" ht="15.75" hidden="1">
      <c r="A152" s="30" t="s">
        <v>59</v>
      </c>
      <c r="B152" s="9">
        <v>310</v>
      </c>
      <c r="C152" s="10" t="s">
        <v>13</v>
      </c>
      <c r="D152" s="72"/>
      <c r="E152" s="55">
        <f t="shared" si="54"/>
        <v>0</v>
      </c>
      <c r="F152" s="72"/>
      <c r="G152" s="72"/>
      <c r="H152" s="72"/>
      <c r="I152" s="72"/>
      <c r="J152" s="72"/>
      <c r="K152" s="73"/>
    </row>
    <row r="153" spans="1:11" ht="15.75" hidden="1">
      <c r="A153" s="30" t="s">
        <v>59</v>
      </c>
      <c r="B153" s="9">
        <v>340</v>
      </c>
      <c r="C153" s="10" t="s">
        <v>14</v>
      </c>
      <c r="D153" s="72"/>
      <c r="E153" s="55">
        <f t="shared" si="54"/>
        <v>0</v>
      </c>
      <c r="F153" s="72"/>
      <c r="G153" s="72"/>
      <c r="H153" s="72"/>
      <c r="I153" s="72"/>
      <c r="J153" s="72"/>
      <c r="K153" s="73"/>
    </row>
    <row r="154" spans="1:11" ht="15.75" hidden="1">
      <c r="A154" s="30" t="s">
        <v>59</v>
      </c>
      <c r="B154" s="9">
        <v>225</v>
      </c>
      <c r="C154" s="10" t="s">
        <v>100</v>
      </c>
      <c r="D154" s="72"/>
      <c r="E154" s="55">
        <f t="shared" si="54"/>
        <v>0</v>
      </c>
      <c r="F154" s="72"/>
      <c r="G154" s="72"/>
      <c r="H154" s="72"/>
      <c r="I154" s="72"/>
      <c r="J154" s="72"/>
      <c r="K154" s="73"/>
    </row>
    <row r="155" spans="1:11" ht="15.75" hidden="1">
      <c r="A155" s="30" t="s">
        <v>59</v>
      </c>
      <c r="B155" s="9">
        <v>225</v>
      </c>
      <c r="C155" s="10" t="s">
        <v>101</v>
      </c>
      <c r="D155" s="72"/>
      <c r="E155" s="55">
        <f t="shared" si="54"/>
        <v>0</v>
      </c>
      <c r="F155" s="72"/>
      <c r="G155" s="72"/>
      <c r="H155" s="72"/>
      <c r="I155" s="72"/>
      <c r="J155" s="72"/>
      <c r="K155" s="73"/>
    </row>
    <row r="156" spans="1:11" ht="15.75" hidden="1">
      <c r="A156" s="30" t="s">
        <v>59</v>
      </c>
      <c r="B156" s="9">
        <v>226</v>
      </c>
      <c r="C156" s="10" t="s">
        <v>100</v>
      </c>
      <c r="D156" s="72"/>
      <c r="E156" s="55">
        <f t="shared" si="54"/>
        <v>0</v>
      </c>
      <c r="F156" s="72"/>
      <c r="G156" s="72"/>
      <c r="H156" s="72"/>
      <c r="I156" s="72"/>
      <c r="J156" s="72"/>
      <c r="K156" s="73"/>
    </row>
    <row r="157" spans="1:11" ht="15.75" hidden="1">
      <c r="A157" s="30" t="s">
        <v>59</v>
      </c>
      <c r="B157" s="9">
        <v>226</v>
      </c>
      <c r="C157" s="10" t="s">
        <v>101</v>
      </c>
      <c r="D157" s="72"/>
      <c r="E157" s="55">
        <f t="shared" si="54"/>
        <v>0</v>
      </c>
      <c r="F157" s="72"/>
      <c r="G157" s="72"/>
      <c r="H157" s="72"/>
      <c r="I157" s="72"/>
      <c r="J157" s="72"/>
      <c r="K157" s="73"/>
    </row>
    <row r="158" spans="1:11" ht="15.75" hidden="1">
      <c r="A158" s="30" t="s">
        <v>59</v>
      </c>
      <c r="B158" s="9">
        <v>290</v>
      </c>
      <c r="C158" s="10" t="s">
        <v>100</v>
      </c>
      <c r="D158" s="72"/>
      <c r="E158" s="55">
        <f t="shared" si="54"/>
        <v>0</v>
      </c>
      <c r="F158" s="72"/>
      <c r="G158" s="72"/>
      <c r="H158" s="72"/>
      <c r="I158" s="72"/>
      <c r="J158" s="72"/>
      <c r="K158" s="73"/>
    </row>
    <row r="159" spans="1:11" ht="15.75" hidden="1">
      <c r="A159" s="30" t="s">
        <v>59</v>
      </c>
      <c r="B159" s="9">
        <v>290</v>
      </c>
      <c r="C159" s="10" t="s">
        <v>101</v>
      </c>
      <c r="D159" s="72"/>
      <c r="E159" s="55">
        <f t="shared" si="54"/>
        <v>0</v>
      </c>
      <c r="F159" s="72"/>
      <c r="G159" s="72"/>
      <c r="H159" s="72"/>
      <c r="I159" s="72"/>
      <c r="J159" s="72"/>
      <c r="K159" s="73"/>
    </row>
    <row r="160" spans="1:11" ht="15.75" hidden="1">
      <c r="A160" s="30" t="s">
        <v>59</v>
      </c>
      <c r="B160" s="9">
        <v>310</v>
      </c>
      <c r="C160" s="10" t="s">
        <v>100</v>
      </c>
      <c r="D160" s="72"/>
      <c r="E160" s="55">
        <f t="shared" si="54"/>
        <v>0</v>
      </c>
      <c r="F160" s="72"/>
      <c r="G160" s="72"/>
      <c r="H160" s="72"/>
      <c r="I160" s="72"/>
      <c r="J160" s="72"/>
      <c r="K160" s="73"/>
    </row>
    <row r="161" spans="1:11" ht="15.75" hidden="1">
      <c r="A161" s="30" t="s">
        <v>59</v>
      </c>
      <c r="B161" s="9">
        <v>310</v>
      </c>
      <c r="C161" s="10" t="s">
        <v>101</v>
      </c>
      <c r="D161" s="72"/>
      <c r="E161" s="55">
        <f t="shared" si="54"/>
        <v>0</v>
      </c>
      <c r="F161" s="72"/>
      <c r="G161" s="72"/>
      <c r="H161" s="72"/>
      <c r="I161" s="72"/>
      <c r="J161" s="72"/>
      <c r="K161" s="73"/>
    </row>
    <row r="162" spans="1:11" ht="15.75" hidden="1">
      <c r="A162" s="30" t="s">
        <v>59</v>
      </c>
      <c r="B162" s="9">
        <v>340</v>
      </c>
      <c r="C162" s="10" t="s">
        <v>100</v>
      </c>
      <c r="D162" s="72"/>
      <c r="E162" s="55">
        <f t="shared" si="54"/>
        <v>0</v>
      </c>
      <c r="F162" s="72"/>
      <c r="G162" s="72"/>
      <c r="H162" s="72"/>
      <c r="I162" s="72"/>
      <c r="J162" s="72"/>
      <c r="K162" s="73"/>
    </row>
    <row r="163" spans="1:11" ht="15.75" hidden="1">
      <c r="A163" s="30" t="s">
        <v>59</v>
      </c>
      <c r="B163" s="9">
        <v>340</v>
      </c>
      <c r="C163" s="10" t="s">
        <v>101</v>
      </c>
      <c r="D163" s="72"/>
      <c r="E163" s="55">
        <f t="shared" si="54"/>
        <v>0</v>
      </c>
      <c r="F163" s="72"/>
      <c r="G163" s="72"/>
      <c r="H163" s="72"/>
      <c r="I163" s="72"/>
      <c r="J163" s="72"/>
      <c r="K163" s="73"/>
    </row>
    <row r="164" spans="1:11" ht="15.75">
      <c r="A164" s="35"/>
      <c r="B164" s="81" t="s">
        <v>80</v>
      </c>
      <c r="C164" s="81"/>
      <c r="D164" s="49">
        <f aca="true" t="shared" si="55" ref="D164:K164">SUM(D165:D185)</f>
        <v>20</v>
      </c>
      <c r="E164" s="49">
        <f t="shared" si="55"/>
        <v>0</v>
      </c>
      <c r="F164" s="49">
        <f t="shared" si="55"/>
        <v>0</v>
      </c>
      <c r="G164" s="49">
        <f t="shared" si="55"/>
        <v>0</v>
      </c>
      <c r="H164" s="49">
        <f t="shared" si="55"/>
        <v>0</v>
      </c>
      <c r="I164" s="49">
        <f t="shared" si="55"/>
        <v>0</v>
      </c>
      <c r="J164" s="49">
        <f t="shared" si="55"/>
        <v>0</v>
      </c>
      <c r="K164" s="50">
        <f t="shared" si="55"/>
        <v>0</v>
      </c>
    </row>
    <row r="165" spans="1:11" ht="15.75" hidden="1">
      <c r="A165" s="30" t="s">
        <v>49</v>
      </c>
      <c r="B165" s="9">
        <v>225</v>
      </c>
      <c r="C165" s="10" t="s">
        <v>9</v>
      </c>
      <c r="D165" s="72"/>
      <c r="E165" s="55">
        <f aca="true" t="shared" si="56" ref="E165:E185">SUM(F165:K165)</f>
        <v>0</v>
      </c>
      <c r="F165" s="72"/>
      <c r="G165" s="72"/>
      <c r="H165" s="72"/>
      <c r="I165" s="72"/>
      <c r="J165" s="72"/>
      <c r="K165" s="73"/>
    </row>
    <row r="166" spans="1:11" ht="15.75" hidden="1">
      <c r="A166" s="30" t="s">
        <v>49</v>
      </c>
      <c r="B166" s="9">
        <v>226</v>
      </c>
      <c r="C166" s="10" t="s">
        <v>10</v>
      </c>
      <c r="D166" s="72"/>
      <c r="E166" s="55">
        <f t="shared" si="56"/>
        <v>0</v>
      </c>
      <c r="F166" s="72"/>
      <c r="G166" s="72"/>
      <c r="H166" s="72"/>
      <c r="I166" s="72"/>
      <c r="J166" s="72"/>
      <c r="K166" s="73"/>
    </row>
    <row r="167" spans="1:11" ht="15.75" hidden="1">
      <c r="A167" s="30" t="s">
        <v>49</v>
      </c>
      <c r="B167" s="9">
        <v>310</v>
      </c>
      <c r="C167" s="10" t="s">
        <v>13</v>
      </c>
      <c r="D167" s="72"/>
      <c r="E167" s="55">
        <f t="shared" si="56"/>
        <v>0</v>
      </c>
      <c r="F167" s="72"/>
      <c r="G167" s="72"/>
      <c r="H167" s="72"/>
      <c r="I167" s="72"/>
      <c r="J167" s="72"/>
      <c r="K167" s="73"/>
    </row>
    <row r="168" spans="1:11" ht="15.75" hidden="1">
      <c r="A168" s="30" t="s">
        <v>49</v>
      </c>
      <c r="B168" s="9">
        <v>340</v>
      </c>
      <c r="C168" s="10" t="s">
        <v>14</v>
      </c>
      <c r="D168" s="72"/>
      <c r="E168" s="55">
        <f t="shared" si="56"/>
        <v>0</v>
      </c>
      <c r="F168" s="72"/>
      <c r="G168" s="72"/>
      <c r="H168" s="72"/>
      <c r="I168" s="72"/>
      <c r="J168" s="72"/>
      <c r="K168" s="73"/>
    </row>
    <row r="169" spans="1:11" ht="31.5">
      <c r="A169" s="30" t="s">
        <v>49</v>
      </c>
      <c r="B169" s="9">
        <v>225</v>
      </c>
      <c r="C169" s="17" t="s">
        <v>81</v>
      </c>
      <c r="D169" s="72">
        <v>10</v>
      </c>
      <c r="E169" s="55">
        <f t="shared" si="56"/>
        <v>0</v>
      </c>
      <c r="F169" s="72"/>
      <c r="G169" s="72"/>
      <c r="H169" s="72"/>
      <c r="I169" s="72"/>
      <c r="J169" s="72"/>
      <c r="K169" s="73"/>
    </row>
    <row r="170" spans="1:11" ht="31.5" hidden="1">
      <c r="A170" s="30" t="s">
        <v>49</v>
      </c>
      <c r="B170" s="9">
        <v>225</v>
      </c>
      <c r="C170" s="17" t="s">
        <v>82</v>
      </c>
      <c r="D170" s="72"/>
      <c r="E170" s="55">
        <f t="shared" si="56"/>
        <v>0</v>
      </c>
      <c r="F170" s="72"/>
      <c r="G170" s="72"/>
      <c r="H170" s="72"/>
      <c r="I170" s="72"/>
      <c r="J170" s="72"/>
      <c r="K170" s="73"/>
    </row>
    <row r="171" spans="1:11" ht="31.5">
      <c r="A171" s="30" t="s">
        <v>49</v>
      </c>
      <c r="B171" s="9">
        <v>226</v>
      </c>
      <c r="C171" s="17" t="s">
        <v>81</v>
      </c>
      <c r="D171" s="72">
        <v>10</v>
      </c>
      <c r="E171" s="55">
        <f t="shared" si="56"/>
        <v>0</v>
      </c>
      <c r="F171" s="72"/>
      <c r="G171" s="72"/>
      <c r="H171" s="72"/>
      <c r="I171" s="72"/>
      <c r="J171" s="72"/>
      <c r="K171" s="73"/>
    </row>
    <row r="172" spans="1:11" ht="31.5" hidden="1">
      <c r="A172" s="30" t="s">
        <v>49</v>
      </c>
      <c r="B172" s="9">
        <v>226</v>
      </c>
      <c r="C172" s="17" t="s">
        <v>82</v>
      </c>
      <c r="D172" s="72"/>
      <c r="E172" s="55">
        <f t="shared" si="56"/>
        <v>0</v>
      </c>
      <c r="F172" s="72"/>
      <c r="G172" s="72"/>
      <c r="H172" s="72"/>
      <c r="I172" s="72"/>
      <c r="J172" s="72"/>
      <c r="K172" s="73"/>
    </row>
    <row r="173" spans="1:11" ht="31.5" hidden="1">
      <c r="A173" s="30" t="s">
        <v>49</v>
      </c>
      <c r="B173" s="9">
        <v>310</v>
      </c>
      <c r="C173" s="17" t="s">
        <v>81</v>
      </c>
      <c r="D173" s="72"/>
      <c r="E173" s="55">
        <f t="shared" si="56"/>
        <v>0</v>
      </c>
      <c r="F173" s="72"/>
      <c r="G173" s="72"/>
      <c r="H173" s="72"/>
      <c r="I173" s="72"/>
      <c r="J173" s="72"/>
      <c r="K173" s="73"/>
    </row>
    <row r="174" spans="1:11" ht="31.5" hidden="1">
      <c r="A174" s="30" t="s">
        <v>49</v>
      </c>
      <c r="B174" s="9">
        <v>310</v>
      </c>
      <c r="C174" s="17" t="s">
        <v>82</v>
      </c>
      <c r="D174" s="72"/>
      <c r="E174" s="55">
        <f t="shared" si="56"/>
        <v>0</v>
      </c>
      <c r="F174" s="72"/>
      <c r="G174" s="72"/>
      <c r="H174" s="72"/>
      <c r="I174" s="72"/>
      <c r="J174" s="72"/>
      <c r="K174" s="73"/>
    </row>
    <row r="175" spans="1:11" ht="31.5" hidden="1">
      <c r="A175" s="30" t="s">
        <v>49</v>
      </c>
      <c r="B175" s="9">
        <v>340</v>
      </c>
      <c r="C175" s="17" t="s">
        <v>81</v>
      </c>
      <c r="D175" s="72"/>
      <c r="E175" s="55">
        <f t="shared" si="56"/>
        <v>0</v>
      </c>
      <c r="F175" s="72"/>
      <c r="G175" s="72"/>
      <c r="H175" s="72"/>
      <c r="I175" s="72"/>
      <c r="J175" s="72"/>
      <c r="K175" s="73"/>
    </row>
    <row r="176" spans="1:11" ht="31.5" hidden="1">
      <c r="A176" s="30" t="s">
        <v>49</v>
      </c>
      <c r="B176" s="9">
        <v>340</v>
      </c>
      <c r="C176" s="17" t="s">
        <v>82</v>
      </c>
      <c r="D176" s="72"/>
      <c r="E176" s="55">
        <f t="shared" si="56"/>
        <v>0</v>
      </c>
      <c r="F176" s="72"/>
      <c r="G176" s="72"/>
      <c r="H176" s="72"/>
      <c r="I176" s="72"/>
      <c r="J176" s="72"/>
      <c r="K176" s="73"/>
    </row>
    <row r="177" spans="1:11" ht="15.75" hidden="1">
      <c r="A177" s="30" t="s">
        <v>49</v>
      </c>
      <c r="B177" s="9">
        <v>225</v>
      </c>
      <c r="C177" s="10" t="s">
        <v>83</v>
      </c>
      <c r="D177" s="72"/>
      <c r="E177" s="55">
        <f t="shared" si="56"/>
        <v>0</v>
      </c>
      <c r="F177" s="72"/>
      <c r="G177" s="72"/>
      <c r="H177" s="72"/>
      <c r="I177" s="72"/>
      <c r="J177" s="72"/>
      <c r="K177" s="73"/>
    </row>
    <row r="178" spans="1:11" ht="15.75" hidden="1">
      <c r="A178" s="30" t="s">
        <v>49</v>
      </c>
      <c r="B178" s="9">
        <v>226</v>
      </c>
      <c r="C178" s="10" t="s">
        <v>83</v>
      </c>
      <c r="D178" s="72"/>
      <c r="E178" s="55">
        <f t="shared" si="56"/>
        <v>0</v>
      </c>
      <c r="F178" s="72"/>
      <c r="G178" s="72"/>
      <c r="H178" s="72"/>
      <c r="I178" s="72"/>
      <c r="J178" s="72"/>
      <c r="K178" s="73"/>
    </row>
    <row r="179" spans="1:11" ht="15.75" hidden="1">
      <c r="A179" s="30" t="s">
        <v>49</v>
      </c>
      <c r="B179" s="9">
        <v>310</v>
      </c>
      <c r="C179" s="10" t="s">
        <v>83</v>
      </c>
      <c r="D179" s="72"/>
      <c r="E179" s="55">
        <f t="shared" si="56"/>
        <v>0</v>
      </c>
      <c r="F179" s="72"/>
      <c r="G179" s="72"/>
      <c r="H179" s="72"/>
      <c r="I179" s="72"/>
      <c r="J179" s="72"/>
      <c r="K179" s="73"/>
    </row>
    <row r="180" spans="1:11" ht="15.75" hidden="1">
      <c r="A180" s="30" t="s">
        <v>49</v>
      </c>
      <c r="B180" s="9">
        <v>340</v>
      </c>
      <c r="C180" s="10" t="s">
        <v>83</v>
      </c>
      <c r="D180" s="72"/>
      <c r="E180" s="55">
        <f t="shared" si="56"/>
        <v>0</v>
      </c>
      <c r="F180" s="72"/>
      <c r="G180" s="72"/>
      <c r="H180" s="72"/>
      <c r="I180" s="72"/>
      <c r="J180" s="72"/>
      <c r="K180" s="73"/>
    </row>
    <row r="181" spans="1:11" ht="15.75" hidden="1">
      <c r="A181" s="30" t="s">
        <v>49</v>
      </c>
      <c r="B181" s="9">
        <v>225</v>
      </c>
      <c r="C181" s="10" t="s">
        <v>84</v>
      </c>
      <c r="D181" s="72"/>
      <c r="E181" s="55">
        <f t="shared" si="56"/>
        <v>0</v>
      </c>
      <c r="F181" s="72"/>
      <c r="G181" s="72"/>
      <c r="H181" s="72"/>
      <c r="I181" s="72"/>
      <c r="J181" s="72"/>
      <c r="K181" s="73"/>
    </row>
    <row r="182" spans="1:11" ht="15.75" hidden="1">
      <c r="A182" s="30" t="s">
        <v>49</v>
      </c>
      <c r="B182" s="9">
        <v>226</v>
      </c>
      <c r="C182" s="10" t="s">
        <v>84</v>
      </c>
      <c r="D182" s="72"/>
      <c r="E182" s="55">
        <f t="shared" si="56"/>
        <v>0</v>
      </c>
      <c r="F182" s="72"/>
      <c r="G182" s="72"/>
      <c r="H182" s="72"/>
      <c r="I182" s="72"/>
      <c r="J182" s="72"/>
      <c r="K182" s="73"/>
    </row>
    <row r="183" spans="1:11" ht="15.75" hidden="1">
      <c r="A183" s="30" t="s">
        <v>49</v>
      </c>
      <c r="B183" s="9">
        <v>310</v>
      </c>
      <c r="C183" s="10" t="s">
        <v>84</v>
      </c>
      <c r="D183" s="72"/>
      <c r="E183" s="55">
        <f t="shared" si="56"/>
        <v>0</v>
      </c>
      <c r="F183" s="72"/>
      <c r="G183" s="72"/>
      <c r="H183" s="72"/>
      <c r="I183" s="72"/>
      <c r="J183" s="72"/>
      <c r="K183" s="73"/>
    </row>
    <row r="184" spans="1:11" ht="15.75" hidden="1">
      <c r="A184" s="30" t="s">
        <v>49</v>
      </c>
      <c r="B184" s="9">
        <v>340</v>
      </c>
      <c r="C184" s="10" t="s">
        <v>84</v>
      </c>
      <c r="D184" s="72"/>
      <c r="E184" s="55">
        <f t="shared" si="56"/>
        <v>0</v>
      </c>
      <c r="F184" s="72"/>
      <c r="G184" s="72"/>
      <c r="H184" s="72"/>
      <c r="I184" s="72"/>
      <c r="J184" s="72"/>
      <c r="K184" s="73"/>
    </row>
    <row r="185" spans="1:11" ht="31.5" hidden="1">
      <c r="A185" s="30" t="s">
        <v>49</v>
      </c>
      <c r="B185" s="9">
        <v>242</v>
      </c>
      <c r="C185" s="17" t="s">
        <v>58</v>
      </c>
      <c r="D185" s="72"/>
      <c r="E185" s="55">
        <f t="shared" si="56"/>
        <v>0</v>
      </c>
      <c r="F185" s="72"/>
      <c r="G185" s="72"/>
      <c r="H185" s="72"/>
      <c r="I185" s="72"/>
      <c r="J185" s="72"/>
      <c r="K185" s="73"/>
    </row>
    <row r="186" spans="1:11" ht="15.75">
      <c r="A186" s="35"/>
      <c r="B186" s="85" t="s">
        <v>60</v>
      </c>
      <c r="C186" s="86"/>
      <c r="D186" s="49">
        <f aca="true" t="shared" si="57" ref="D186:K186">SUM(D187:D210)</f>
        <v>550</v>
      </c>
      <c r="E186" s="49">
        <f t="shared" si="57"/>
        <v>510</v>
      </c>
      <c r="F186" s="49">
        <f t="shared" si="57"/>
        <v>510</v>
      </c>
      <c r="G186" s="49">
        <f t="shared" si="57"/>
        <v>0</v>
      </c>
      <c r="H186" s="49">
        <f t="shared" si="57"/>
        <v>0</v>
      </c>
      <c r="I186" s="49">
        <f t="shared" si="57"/>
        <v>0</v>
      </c>
      <c r="J186" s="49">
        <f t="shared" si="57"/>
        <v>0</v>
      </c>
      <c r="K186" s="50">
        <f t="shared" si="57"/>
        <v>0</v>
      </c>
    </row>
    <row r="187" spans="1:11" ht="15.75">
      <c r="A187" s="30" t="s">
        <v>28</v>
      </c>
      <c r="B187" s="9">
        <v>223</v>
      </c>
      <c r="C187" s="10" t="s">
        <v>35</v>
      </c>
      <c r="D187" s="72">
        <v>200</v>
      </c>
      <c r="E187" s="55">
        <f aca="true" t="shared" si="58" ref="E187:E210">SUM(F187:K187)</f>
        <v>160</v>
      </c>
      <c r="F187" s="72">
        <v>160</v>
      </c>
      <c r="G187" s="72"/>
      <c r="H187" s="72"/>
      <c r="I187" s="72"/>
      <c r="J187" s="72"/>
      <c r="K187" s="73"/>
    </row>
    <row r="188" spans="1:11" ht="15.75" hidden="1">
      <c r="A188" s="30" t="s">
        <v>28</v>
      </c>
      <c r="B188" s="9">
        <v>225</v>
      </c>
      <c r="C188" s="10" t="s">
        <v>35</v>
      </c>
      <c r="D188" s="72"/>
      <c r="E188" s="55">
        <f t="shared" si="58"/>
        <v>0</v>
      </c>
      <c r="F188" s="72"/>
      <c r="G188" s="72"/>
      <c r="H188" s="72"/>
      <c r="I188" s="72"/>
      <c r="J188" s="72"/>
      <c r="K188" s="73"/>
    </row>
    <row r="189" spans="1:11" ht="15.75" hidden="1">
      <c r="A189" s="30" t="s">
        <v>28</v>
      </c>
      <c r="B189" s="9">
        <v>226</v>
      </c>
      <c r="C189" s="10" t="s">
        <v>35</v>
      </c>
      <c r="D189" s="72"/>
      <c r="E189" s="55">
        <f t="shared" si="58"/>
        <v>0</v>
      </c>
      <c r="F189" s="72"/>
      <c r="G189" s="72"/>
      <c r="H189" s="72"/>
      <c r="I189" s="72"/>
      <c r="J189" s="72"/>
      <c r="K189" s="73"/>
    </row>
    <row r="190" spans="1:11" ht="15.75" hidden="1">
      <c r="A190" s="30" t="s">
        <v>28</v>
      </c>
      <c r="B190" s="9">
        <v>310</v>
      </c>
      <c r="C190" s="10" t="s">
        <v>35</v>
      </c>
      <c r="D190" s="72"/>
      <c r="E190" s="55">
        <f t="shared" si="58"/>
        <v>0</v>
      </c>
      <c r="F190" s="72"/>
      <c r="G190" s="72"/>
      <c r="H190" s="72"/>
      <c r="I190" s="72"/>
      <c r="J190" s="72"/>
      <c r="K190" s="73"/>
    </row>
    <row r="191" spans="1:11" ht="15.75" hidden="1">
      <c r="A191" s="30" t="s">
        <v>28</v>
      </c>
      <c r="B191" s="9">
        <v>340</v>
      </c>
      <c r="C191" s="10" t="s">
        <v>35</v>
      </c>
      <c r="D191" s="72"/>
      <c r="E191" s="55">
        <f t="shared" si="58"/>
        <v>0</v>
      </c>
      <c r="F191" s="72"/>
      <c r="G191" s="72"/>
      <c r="H191" s="72"/>
      <c r="I191" s="72"/>
      <c r="J191" s="72"/>
      <c r="K191" s="73"/>
    </row>
    <row r="192" spans="1:11" ht="15.75">
      <c r="A192" s="30" t="s">
        <v>28</v>
      </c>
      <c r="B192" s="9">
        <v>225</v>
      </c>
      <c r="C192" s="10" t="s">
        <v>36</v>
      </c>
      <c r="D192" s="72">
        <v>200</v>
      </c>
      <c r="E192" s="55">
        <f t="shared" si="58"/>
        <v>200</v>
      </c>
      <c r="F192" s="72">
        <v>200</v>
      </c>
      <c r="G192" s="72"/>
      <c r="H192" s="72"/>
      <c r="I192" s="72"/>
      <c r="J192" s="72"/>
      <c r="K192" s="73"/>
    </row>
    <row r="193" spans="1:11" ht="15.75" hidden="1">
      <c r="A193" s="30" t="s">
        <v>28</v>
      </c>
      <c r="B193" s="9">
        <v>226</v>
      </c>
      <c r="C193" s="10" t="s">
        <v>36</v>
      </c>
      <c r="D193" s="72"/>
      <c r="E193" s="55">
        <f t="shared" si="58"/>
        <v>0</v>
      </c>
      <c r="F193" s="72"/>
      <c r="G193" s="72"/>
      <c r="H193" s="72"/>
      <c r="I193" s="72"/>
      <c r="J193" s="72"/>
      <c r="K193" s="73"/>
    </row>
    <row r="194" spans="1:11" ht="15.75" hidden="1">
      <c r="A194" s="30" t="s">
        <v>28</v>
      </c>
      <c r="B194" s="9">
        <v>310</v>
      </c>
      <c r="C194" s="10" t="s">
        <v>36</v>
      </c>
      <c r="D194" s="72"/>
      <c r="E194" s="55">
        <f t="shared" si="58"/>
        <v>0</v>
      </c>
      <c r="F194" s="72"/>
      <c r="G194" s="72"/>
      <c r="H194" s="72"/>
      <c r="I194" s="72"/>
      <c r="J194" s="72"/>
      <c r="K194" s="73"/>
    </row>
    <row r="195" spans="1:11" ht="15.75" hidden="1">
      <c r="A195" s="30" t="s">
        <v>28</v>
      </c>
      <c r="B195" s="9">
        <v>340</v>
      </c>
      <c r="C195" s="10" t="s">
        <v>36</v>
      </c>
      <c r="D195" s="72"/>
      <c r="E195" s="55">
        <f t="shared" si="58"/>
        <v>0</v>
      </c>
      <c r="F195" s="72"/>
      <c r="G195" s="72"/>
      <c r="H195" s="72"/>
      <c r="I195" s="72"/>
      <c r="J195" s="72"/>
      <c r="K195" s="73"/>
    </row>
    <row r="196" spans="1:11" ht="15.75" hidden="1">
      <c r="A196" s="30" t="s">
        <v>28</v>
      </c>
      <c r="B196" s="9">
        <v>225</v>
      </c>
      <c r="C196" s="10" t="s">
        <v>50</v>
      </c>
      <c r="D196" s="72"/>
      <c r="E196" s="55">
        <f t="shared" si="58"/>
        <v>0</v>
      </c>
      <c r="F196" s="72"/>
      <c r="G196" s="72"/>
      <c r="H196" s="72"/>
      <c r="I196" s="72"/>
      <c r="J196" s="72"/>
      <c r="K196" s="73"/>
    </row>
    <row r="197" spans="1:11" ht="15.75" hidden="1">
      <c r="A197" s="30" t="s">
        <v>28</v>
      </c>
      <c r="B197" s="9">
        <v>226</v>
      </c>
      <c r="C197" s="10" t="s">
        <v>50</v>
      </c>
      <c r="D197" s="72"/>
      <c r="E197" s="55">
        <f t="shared" si="58"/>
        <v>0</v>
      </c>
      <c r="F197" s="72"/>
      <c r="G197" s="72"/>
      <c r="H197" s="72"/>
      <c r="I197" s="72"/>
      <c r="J197" s="72"/>
      <c r="K197" s="73"/>
    </row>
    <row r="198" spans="1:11" ht="15.75" hidden="1">
      <c r="A198" s="30" t="s">
        <v>28</v>
      </c>
      <c r="B198" s="9">
        <v>310</v>
      </c>
      <c r="C198" s="10" t="s">
        <v>50</v>
      </c>
      <c r="D198" s="72"/>
      <c r="E198" s="55">
        <f t="shared" si="58"/>
        <v>0</v>
      </c>
      <c r="F198" s="72"/>
      <c r="G198" s="72"/>
      <c r="H198" s="72"/>
      <c r="I198" s="72"/>
      <c r="J198" s="72"/>
      <c r="K198" s="73"/>
    </row>
    <row r="199" spans="1:11" ht="15.75" hidden="1">
      <c r="A199" s="30" t="s">
        <v>28</v>
      </c>
      <c r="B199" s="9">
        <v>340</v>
      </c>
      <c r="C199" s="10" t="s">
        <v>50</v>
      </c>
      <c r="D199" s="72"/>
      <c r="E199" s="55">
        <f t="shared" si="58"/>
        <v>0</v>
      </c>
      <c r="F199" s="72"/>
      <c r="G199" s="72"/>
      <c r="H199" s="72"/>
      <c r="I199" s="72"/>
      <c r="J199" s="72"/>
      <c r="K199" s="73"/>
    </row>
    <row r="200" spans="1:11" ht="15.75" hidden="1">
      <c r="A200" s="30" t="s">
        <v>28</v>
      </c>
      <c r="B200" s="9">
        <v>225</v>
      </c>
      <c r="C200" s="10" t="s">
        <v>37</v>
      </c>
      <c r="D200" s="72"/>
      <c r="E200" s="55">
        <f t="shared" si="58"/>
        <v>0</v>
      </c>
      <c r="F200" s="72"/>
      <c r="G200" s="72"/>
      <c r="H200" s="72"/>
      <c r="I200" s="72"/>
      <c r="J200" s="72"/>
      <c r="K200" s="73"/>
    </row>
    <row r="201" spans="1:11" ht="15.75" hidden="1">
      <c r="A201" s="30" t="s">
        <v>28</v>
      </c>
      <c r="B201" s="9">
        <v>226</v>
      </c>
      <c r="C201" s="10" t="s">
        <v>37</v>
      </c>
      <c r="D201" s="72"/>
      <c r="E201" s="55">
        <f t="shared" si="58"/>
        <v>0</v>
      </c>
      <c r="F201" s="72"/>
      <c r="G201" s="72"/>
      <c r="H201" s="72"/>
      <c r="I201" s="72"/>
      <c r="J201" s="72"/>
      <c r="K201" s="73"/>
    </row>
    <row r="202" spans="1:11" ht="15.75" hidden="1">
      <c r="A202" s="30" t="s">
        <v>28</v>
      </c>
      <c r="B202" s="9">
        <v>310</v>
      </c>
      <c r="C202" s="10" t="s">
        <v>37</v>
      </c>
      <c r="D202" s="72"/>
      <c r="E202" s="55">
        <f t="shared" si="58"/>
        <v>0</v>
      </c>
      <c r="F202" s="72"/>
      <c r="G202" s="72"/>
      <c r="H202" s="72"/>
      <c r="I202" s="72"/>
      <c r="J202" s="72"/>
      <c r="K202" s="73"/>
    </row>
    <row r="203" spans="1:11" ht="15.75" hidden="1">
      <c r="A203" s="30" t="s">
        <v>28</v>
      </c>
      <c r="B203" s="9">
        <v>340</v>
      </c>
      <c r="C203" s="10" t="s">
        <v>37</v>
      </c>
      <c r="D203" s="72"/>
      <c r="E203" s="55">
        <f t="shared" si="58"/>
        <v>0</v>
      </c>
      <c r="F203" s="72"/>
      <c r="G203" s="72"/>
      <c r="H203" s="72"/>
      <c r="I203" s="72"/>
      <c r="J203" s="72"/>
      <c r="K203" s="73"/>
    </row>
    <row r="204" spans="1:11" ht="15.75" hidden="1">
      <c r="A204" s="30" t="s">
        <v>28</v>
      </c>
      <c r="B204" s="9">
        <v>222</v>
      </c>
      <c r="C204" s="10" t="s">
        <v>38</v>
      </c>
      <c r="D204" s="72"/>
      <c r="E204" s="55">
        <f t="shared" si="58"/>
        <v>0</v>
      </c>
      <c r="F204" s="72"/>
      <c r="G204" s="72"/>
      <c r="H204" s="72"/>
      <c r="I204" s="72"/>
      <c r="J204" s="72"/>
      <c r="K204" s="73"/>
    </row>
    <row r="205" spans="1:11" ht="15.75">
      <c r="A205" s="30" t="s">
        <v>28</v>
      </c>
      <c r="B205" s="9">
        <v>225</v>
      </c>
      <c r="C205" s="10" t="s">
        <v>38</v>
      </c>
      <c r="D205" s="72">
        <v>100</v>
      </c>
      <c r="E205" s="55">
        <f t="shared" si="58"/>
        <v>100</v>
      </c>
      <c r="F205" s="72">
        <v>100</v>
      </c>
      <c r="G205" s="72"/>
      <c r="H205" s="72"/>
      <c r="I205" s="72"/>
      <c r="J205" s="72"/>
      <c r="K205" s="73"/>
    </row>
    <row r="206" spans="1:11" ht="15.75" hidden="1">
      <c r="A206" s="30" t="s">
        <v>28</v>
      </c>
      <c r="B206" s="9">
        <v>226</v>
      </c>
      <c r="C206" s="10" t="s">
        <v>38</v>
      </c>
      <c r="D206" s="72"/>
      <c r="E206" s="55">
        <f t="shared" si="58"/>
        <v>0</v>
      </c>
      <c r="F206" s="72"/>
      <c r="G206" s="72"/>
      <c r="H206" s="72"/>
      <c r="I206" s="72"/>
      <c r="J206" s="72"/>
      <c r="K206" s="73"/>
    </row>
    <row r="207" spans="1:11" ht="15.75" hidden="1">
      <c r="A207" s="30" t="s">
        <v>28</v>
      </c>
      <c r="B207" s="9">
        <v>226</v>
      </c>
      <c r="C207" s="10" t="s">
        <v>99</v>
      </c>
      <c r="D207" s="72"/>
      <c r="E207" s="55">
        <f t="shared" si="58"/>
        <v>0</v>
      </c>
      <c r="F207" s="72"/>
      <c r="G207" s="72"/>
      <c r="H207" s="72"/>
      <c r="I207" s="72"/>
      <c r="J207" s="72"/>
      <c r="K207" s="73"/>
    </row>
    <row r="208" spans="1:11" ht="15.75">
      <c r="A208" s="30" t="s">
        <v>28</v>
      </c>
      <c r="B208" s="9">
        <v>290</v>
      </c>
      <c r="C208" s="10" t="s">
        <v>38</v>
      </c>
      <c r="D208" s="72">
        <v>50</v>
      </c>
      <c r="E208" s="55">
        <f t="shared" si="58"/>
        <v>50</v>
      </c>
      <c r="F208" s="72">
        <v>50</v>
      </c>
      <c r="G208" s="72"/>
      <c r="H208" s="72"/>
      <c r="I208" s="72"/>
      <c r="J208" s="72"/>
      <c r="K208" s="73"/>
    </row>
    <row r="209" spans="1:11" ht="15.75" hidden="1">
      <c r="A209" s="30" t="s">
        <v>28</v>
      </c>
      <c r="B209" s="9">
        <v>310</v>
      </c>
      <c r="C209" s="10" t="s">
        <v>38</v>
      </c>
      <c r="D209" s="72"/>
      <c r="E209" s="55">
        <f t="shared" si="58"/>
        <v>0</v>
      </c>
      <c r="F209" s="72"/>
      <c r="G209" s="72"/>
      <c r="H209" s="72"/>
      <c r="I209" s="72"/>
      <c r="J209" s="72"/>
      <c r="K209" s="73"/>
    </row>
    <row r="210" spans="1:11" ht="15.75" hidden="1">
      <c r="A210" s="30" t="s">
        <v>28</v>
      </c>
      <c r="B210" s="9">
        <v>340</v>
      </c>
      <c r="C210" s="10" t="s">
        <v>38</v>
      </c>
      <c r="D210" s="72"/>
      <c r="E210" s="55">
        <f t="shared" si="58"/>
        <v>0</v>
      </c>
      <c r="F210" s="72"/>
      <c r="G210" s="72"/>
      <c r="H210" s="72"/>
      <c r="I210" s="72"/>
      <c r="J210" s="72"/>
      <c r="K210" s="73"/>
    </row>
    <row r="211" spans="1:11" ht="15.75">
      <c r="A211" s="83" t="s">
        <v>27</v>
      </c>
      <c r="B211" s="84"/>
      <c r="C211" s="84"/>
      <c r="D211" s="49">
        <f aca="true" t="shared" si="59" ref="D211:K211">D186+D164+D146</f>
        <v>570</v>
      </c>
      <c r="E211" s="49">
        <f t="shared" si="59"/>
        <v>510</v>
      </c>
      <c r="F211" s="49">
        <f t="shared" si="59"/>
        <v>510</v>
      </c>
      <c r="G211" s="49">
        <f t="shared" si="59"/>
        <v>0</v>
      </c>
      <c r="H211" s="49">
        <f t="shared" si="59"/>
        <v>0</v>
      </c>
      <c r="I211" s="49">
        <f t="shared" si="59"/>
        <v>0</v>
      </c>
      <c r="J211" s="49">
        <f t="shared" si="59"/>
        <v>0</v>
      </c>
      <c r="K211" s="50">
        <f t="shared" si="59"/>
        <v>0</v>
      </c>
    </row>
    <row r="212" spans="1:11" ht="15.75">
      <c r="A212" s="18" t="s">
        <v>65</v>
      </c>
      <c r="B212" s="14"/>
      <c r="C212" s="15"/>
      <c r="D212" s="59"/>
      <c r="E212" s="59"/>
      <c r="F212" s="59"/>
      <c r="G212" s="59"/>
      <c r="H212" s="59"/>
      <c r="I212" s="59"/>
      <c r="J212" s="59"/>
      <c r="K212" s="60"/>
    </row>
    <row r="213" spans="1:11" ht="15.75" hidden="1">
      <c r="A213" s="30" t="s">
        <v>51</v>
      </c>
      <c r="B213" s="9">
        <v>222</v>
      </c>
      <c r="C213" s="10" t="s">
        <v>6</v>
      </c>
      <c r="D213" s="72"/>
      <c r="E213" s="55">
        <f>SUM(F213:K213)</f>
        <v>0</v>
      </c>
      <c r="F213" s="72"/>
      <c r="G213" s="72"/>
      <c r="H213" s="72"/>
      <c r="I213" s="72"/>
      <c r="J213" s="72"/>
      <c r="K213" s="73"/>
    </row>
    <row r="214" spans="1:11" ht="15.75" hidden="1">
      <c r="A214" s="30" t="s">
        <v>51</v>
      </c>
      <c r="B214" s="9">
        <v>226</v>
      </c>
      <c r="C214" s="10" t="s">
        <v>10</v>
      </c>
      <c r="D214" s="72"/>
      <c r="E214" s="55">
        <f>SUM(F214:K214)</f>
        <v>0</v>
      </c>
      <c r="F214" s="72"/>
      <c r="G214" s="72"/>
      <c r="H214" s="72"/>
      <c r="I214" s="72"/>
      <c r="J214" s="72"/>
      <c r="K214" s="73"/>
    </row>
    <row r="215" spans="1:11" ht="15.75">
      <c r="A215" s="30" t="s">
        <v>51</v>
      </c>
      <c r="B215" s="9">
        <v>290</v>
      </c>
      <c r="C215" s="10" t="s">
        <v>11</v>
      </c>
      <c r="D215" s="72">
        <v>15</v>
      </c>
      <c r="E215" s="55">
        <f>SUM(F215:K215)</f>
        <v>15</v>
      </c>
      <c r="F215" s="72">
        <v>15</v>
      </c>
      <c r="G215" s="72"/>
      <c r="H215" s="72"/>
      <c r="I215" s="72"/>
      <c r="J215" s="72"/>
      <c r="K215" s="73"/>
    </row>
    <row r="216" spans="1:11" ht="15.75" hidden="1">
      <c r="A216" s="30" t="s">
        <v>51</v>
      </c>
      <c r="B216" s="9">
        <v>310</v>
      </c>
      <c r="C216" s="10" t="s">
        <v>38</v>
      </c>
      <c r="D216" s="72"/>
      <c r="E216" s="55">
        <f>SUM(F216:K216)</f>
        <v>0</v>
      </c>
      <c r="F216" s="72"/>
      <c r="G216" s="72"/>
      <c r="H216" s="72"/>
      <c r="I216" s="72"/>
      <c r="J216" s="72"/>
      <c r="K216" s="73"/>
    </row>
    <row r="217" spans="1:11" ht="15.75" hidden="1">
      <c r="A217" s="30" t="s">
        <v>51</v>
      </c>
      <c r="B217" s="9">
        <v>340</v>
      </c>
      <c r="C217" s="10" t="s">
        <v>14</v>
      </c>
      <c r="D217" s="72"/>
      <c r="E217" s="55">
        <f>SUM(F217:K217)</f>
        <v>0</v>
      </c>
      <c r="F217" s="72"/>
      <c r="G217" s="72"/>
      <c r="H217" s="72"/>
      <c r="I217" s="72"/>
      <c r="J217" s="72"/>
      <c r="K217" s="73"/>
    </row>
    <row r="218" spans="1:11" ht="15.75">
      <c r="A218" s="83" t="s">
        <v>52</v>
      </c>
      <c r="B218" s="84"/>
      <c r="C218" s="84"/>
      <c r="D218" s="49">
        <f aca="true" t="shared" si="60" ref="D218:K218">SUM(D213:D217)</f>
        <v>15</v>
      </c>
      <c r="E218" s="49">
        <f t="shared" si="60"/>
        <v>15</v>
      </c>
      <c r="F218" s="49">
        <f t="shared" si="60"/>
        <v>15</v>
      </c>
      <c r="G218" s="49">
        <f t="shared" si="60"/>
        <v>0</v>
      </c>
      <c r="H218" s="49">
        <f t="shared" si="60"/>
        <v>0</v>
      </c>
      <c r="I218" s="49">
        <f t="shared" si="60"/>
        <v>0</v>
      </c>
      <c r="J218" s="49">
        <f t="shared" si="60"/>
        <v>0</v>
      </c>
      <c r="K218" s="50">
        <f t="shared" si="60"/>
        <v>0</v>
      </c>
    </row>
    <row r="219" spans="1:11" ht="15.75">
      <c r="A219" s="93" t="s">
        <v>42</v>
      </c>
      <c r="B219" s="94"/>
      <c r="C219" s="94"/>
      <c r="D219" s="59"/>
      <c r="E219" s="59"/>
      <c r="F219" s="59"/>
      <c r="G219" s="59"/>
      <c r="H219" s="59"/>
      <c r="I219" s="59"/>
      <c r="J219" s="59"/>
      <c r="K219" s="60"/>
    </row>
    <row r="220" spans="1:11" ht="31.5">
      <c r="A220" s="26" t="s">
        <v>31</v>
      </c>
      <c r="B220" s="7">
        <v>210</v>
      </c>
      <c r="C220" s="27" t="s">
        <v>26</v>
      </c>
      <c r="D220" s="53">
        <f aca="true" t="shared" si="61" ref="D220:K220">SUM(D221:D223)</f>
        <v>1927</v>
      </c>
      <c r="E220" s="53">
        <f t="shared" si="61"/>
        <v>827.7</v>
      </c>
      <c r="F220" s="53">
        <f t="shared" si="61"/>
        <v>500</v>
      </c>
      <c r="G220" s="53">
        <f t="shared" si="61"/>
        <v>0</v>
      </c>
      <c r="H220" s="53">
        <f t="shared" si="61"/>
        <v>327.7</v>
      </c>
      <c r="I220" s="53">
        <f t="shared" si="61"/>
        <v>0</v>
      </c>
      <c r="J220" s="53">
        <f t="shared" si="61"/>
        <v>0</v>
      </c>
      <c r="K220" s="54">
        <f t="shared" si="61"/>
        <v>0</v>
      </c>
    </row>
    <row r="221" spans="1:11" ht="15.75">
      <c r="A221" s="30" t="s">
        <v>31</v>
      </c>
      <c r="B221" s="9">
        <v>211</v>
      </c>
      <c r="C221" s="10" t="s">
        <v>1</v>
      </c>
      <c r="D221" s="58">
        <v>1480</v>
      </c>
      <c r="E221" s="55">
        <f>SUM(F221:K221)</f>
        <v>635.7</v>
      </c>
      <c r="F221" s="58">
        <v>500</v>
      </c>
      <c r="G221" s="58"/>
      <c r="H221" s="58">
        <v>135.7</v>
      </c>
      <c r="I221" s="58"/>
      <c r="J221" s="58"/>
      <c r="K221" s="65"/>
    </row>
    <row r="222" spans="1:11" ht="15.75">
      <c r="A222" s="30" t="s">
        <v>31</v>
      </c>
      <c r="B222" s="9">
        <v>212</v>
      </c>
      <c r="C222" s="10" t="s">
        <v>2</v>
      </c>
      <c r="D222" s="58"/>
      <c r="E222" s="55">
        <f>SUM(F222:K222)</f>
        <v>0</v>
      </c>
      <c r="F222" s="58"/>
      <c r="G222" s="58"/>
      <c r="H222" s="58"/>
      <c r="I222" s="58"/>
      <c r="J222" s="58"/>
      <c r="K222" s="65"/>
    </row>
    <row r="223" spans="1:11" ht="15.75">
      <c r="A223" s="30" t="s">
        <v>31</v>
      </c>
      <c r="B223" s="9">
        <v>213</v>
      </c>
      <c r="C223" s="10" t="s">
        <v>3</v>
      </c>
      <c r="D223" s="58">
        <v>447</v>
      </c>
      <c r="E223" s="55">
        <f>SUM(F223:K223)</f>
        <v>192</v>
      </c>
      <c r="F223" s="58"/>
      <c r="G223" s="58"/>
      <c r="H223" s="58">
        <v>192</v>
      </c>
      <c r="I223" s="58"/>
      <c r="J223" s="58"/>
      <c r="K223" s="65"/>
    </row>
    <row r="224" spans="1:11" ht="15.75">
      <c r="A224" s="30" t="s">
        <v>31</v>
      </c>
      <c r="B224" s="7">
        <v>220</v>
      </c>
      <c r="C224" s="8" t="s">
        <v>4</v>
      </c>
      <c r="D224" s="53">
        <f aca="true" t="shared" si="62" ref="D224:K224">SUM(D225:D234)</f>
        <v>410</v>
      </c>
      <c r="E224" s="53">
        <f t="shared" si="62"/>
        <v>134.8</v>
      </c>
      <c r="F224" s="53">
        <f t="shared" si="62"/>
        <v>134.8</v>
      </c>
      <c r="G224" s="53">
        <f t="shared" si="62"/>
        <v>0</v>
      </c>
      <c r="H224" s="53">
        <f t="shared" si="62"/>
        <v>0</v>
      </c>
      <c r="I224" s="53">
        <f t="shared" si="62"/>
        <v>0</v>
      </c>
      <c r="J224" s="53">
        <f t="shared" si="62"/>
        <v>0</v>
      </c>
      <c r="K224" s="54">
        <f t="shared" si="62"/>
        <v>0</v>
      </c>
    </row>
    <row r="225" spans="1:11" ht="15.75" hidden="1">
      <c r="A225" s="30" t="s">
        <v>31</v>
      </c>
      <c r="B225" s="9">
        <v>221</v>
      </c>
      <c r="C225" s="10" t="s">
        <v>5</v>
      </c>
      <c r="D225" s="58"/>
      <c r="E225" s="55">
        <f aca="true" t="shared" si="63" ref="E225:E235">SUM(F225:K225)</f>
        <v>0</v>
      </c>
      <c r="F225" s="58"/>
      <c r="G225" s="58"/>
      <c r="H225" s="58"/>
      <c r="I225" s="58"/>
      <c r="J225" s="58"/>
      <c r="K225" s="65"/>
    </row>
    <row r="226" spans="1:11" ht="15.75" hidden="1">
      <c r="A226" s="30" t="s">
        <v>31</v>
      </c>
      <c r="B226" s="9">
        <v>222</v>
      </c>
      <c r="C226" s="10" t="s">
        <v>6</v>
      </c>
      <c r="D226" s="58"/>
      <c r="E226" s="55">
        <f t="shared" si="63"/>
        <v>0</v>
      </c>
      <c r="F226" s="58"/>
      <c r="G226" s="58"/>
      <c r="H226" s="58"/>
      <c r="I226" s="58"/>
      <c r="J226" s="58"/>
      <c r="K226" s="65"/>
    </row>
    <row r="227" spans="1:11" ht="15.75">
      <c r="A227" s="30" t="s">
        <v>31</v>
      </c>
      <c r="B227" s="9">
        <v>223</v>
      </c>
      <c r="C227" s="10" t="s">
        <v>7</v>
      </c>
      <c r="D227" s="58">
        <v>400</v>
      </c>
      <c r="E227" s="55">
        <f t="shared" si="63"/>
        <v>134.8</v>
      </c>
      <c r="F227" s="58">
        <v>134.8</v>
      </c>
      <c r="G227" s="58"/>
      <c r="H227" s="58"/>
      <c r="I227" s="58"/>
      <c r="J227" s="58"/>
      <c r="K227" s="65"/>
    </row>
    <row r="228" spans="1:11" ht="15.75" hidden="1">
      <c r="A228" s="30" t="s">
        <v>31</v>
      </c>
      <c r="B228" s="9">
        <v>224</v>
      </c>
      <c r="C228" s="10" t="s">
        <v>8</v>
      </c>
      <c r="D228" s="58"/>
      <c r="E228" s="55">
        <f t="shared" si="63"/>
        <v>0</v>
      </c>
      <c r="F228" s="58"/>
      <c r="G228" s="58"/>
      <c r="H228" s="58"/>
      <c r="I228" s="58"/>
      <c r="J228" s="58"/>
      <c r="K228" s="65"/>
    </row>
    <row r="229" spans="1:11" ht="15.75" hidden="1">
      <c r="A229" s="30" t="s">
        <v>31</v>
      </c>
      <c r="B229" s="9">
        <v>225</v>
      </c>
      <c r="C229" s="10" t="s">
        <v>9</v>
      </c>
      <c r="D229" s="58"/>
      <c r="E229" s="55">
        <f t="shared" si="63"/>
        <v>0</v>
      </c>
      <c r="F229" s="58"/>
      <c r="G229" s="58"/>
      <c r="H229" s="58"/>
      <c r="I229" s="58"/>
      <c r="J229" s="58"/>
      <c r="K229" s="65"/>
    </row>
    <row r="230" spans="1:11" ht="15.75" hidden="1">
      <c r="A230" s="30" t="s">
        <v>31</v>
      </c>
      <c r="B230" s="9">
        <v>225</v>
      </c>
      <c r="C230" s="10" t="s">
        <v>111</v>
      </c>
      <c r="D230" s="58"/>
      <c r="E230" s="55">
        <f t="shared" si="63"/>
        <v>0</v>
      </c>
      <c r="F230" s="58"/>
      <c r="G230" s="58"/>
      <c r="H230" s="58"/>
      <c r="I230" s="58"/>
      <c r="J230" s="58"/>
      <c r="K230" s="65"/>
    </row>
    <row r="231" spans="1:11" ht="15.75" hidden="1">
      <c r="A231" s="30" t="s">
        <v>31</v>
      </c>
      <c r="B231" s="9">
        <v>225</v>
      </c>
      <c r="C231" s="10" t="s">
        <v>110</v>
      </c>
      <c r="D231" s="58"/>
      <c r="E231" s="55">
        <f t="shared" si="63"/>
        <v>0</v>
      </c>
      <c r="F231" s="58"/>
      <c r="G231" s="58"/>
      <c r="H231" s="58"/>
      <c r="I231" s="58"/>
      <c r="J231" s="58"/>
      <c r="K231" s="65"/>
    </row>
    <row r="232" spans="1:11" ht="15.75">
      <c r="A232" s="30" t="s">
        <v>31</v>
      </c>
      <c r="B232" s="9">
        <v>226</v>
      </c>
      <c r="C232" s="10" t="s">
        <v>10</v>
      </c>
      <c r="D232" s="58">
        <v>10</v>
      </c>
      <c r="E232" s="55">
        <f t="shared" si="63"/>
        <v>0</v>
      </c>
      <c r="F232" s="58"/>
      <c r="G232" s="58"/>
      <c r="H232" s="58"/>
      <c r="I232" s="58"/>
      <c r="J232" s="58"/>
      <c r="K232" s="65"/>
    </row>
    <row r="233" spans="1:11" ht="15.75" hidden="1">
      <c r="A233" s="30" t="s">
        <v>31</v>
      </c>
      <c r="B233" s="9">
        <v>226</v>
      </c>
      <c r="C233" s="10" t="s">
        <v>111</v>
      </c>
      <c r="D233" s="58"/>
      <c r="E233" s="55">
        <f t="shared" si="63"/>
        <v>0</v>
      </c>
      <c r="F233" s="58"/>
      <c r="G233" s="58"/>
      <c r="H233" s="58"/>
      <c r="I233" s="58"/>
      <c r="J233" s="58"/>
      <c r="K233" s="65"/>
    </row>
    <row r="234" spans="1:11" ht="15.75" hidden="1">
      <c r="A234" s="30" t="s">
        <v>31</v>
      </c>
      <c r="B234" s="9">
        <v>226</v>
      </c>
      <c r="C234" s="10" t="s">
        <v>110</v>
      </c>
      <c r="D234" s="58"/>
      <c r="E234" s="55">
        <f t="shared" si="63"/>
        <v>0</v>
      </c>
      <c r="F234" s="58"/>
      <c r="G234" s="58"/>
      <c r="H234" s="58"/>
      <c r="I234" s="58"/>
      <c r="J234" s="58"/>
      <c r="K234" s="65"/>
    </row>
    <row r="235" spans="1:11" s="44" customFormat="1" ht="15.75">
      <c r="A235" s="26" t="s">
        <v>31</v>
      </c>
      <c r="B235" s="7">
        <v>290</v>
      </c>
      <c r="C235" s="8" t="s">
        <v>11</v>
      </c>
      <c r="D235" s="66">
        <v>20</v>
      </c>
      <c r="E235" s="53">
        <f t="shared" si="63"/>
        <v>10</v>
      </c>
      <c r="F235" s="66">
        <v>10</v>
      </c>
      <c r="G235" s="66"/>
      <c r="H235" s="66"/>
      <c r="I235" s="66"/>
      <c r="J235" s="66"/>
      <c r="K235" s="67"/>
    </row>
    <row r="236" spans="1:11" ht="15.75">
      <c r="A236" s="30" t="s">
        <v>31</v>
      </c>
      <c r="B236" s="7">
        <v>300</v>
      </c>
      <c r="C236" s="8" t="s">
        <v>12</v>
      </c>
      <c r="D236" s="53">
        <f aca="true" t="shared" si="64" ref="D236:K236">SUM(D237:D242)</f>
        <v>4</v>
      </c>
      <c r="E236" s="53">
        <f t="shared" si="64"/>
        <v>4</v>
      </c>
      <c r="F236" s="53">
        <f t="shared" si="64"/>
        <v>4</v>
      </c>
      <c r="G236" s="53">
        <f t="shared" si="64"/>
        <v>0</v>
      </c>
      <c r="H236" s="53">
        <f t="shared" si="64"/>
        <v>0</v>
      </c>
      <c r="I236" s="53">
        <f t="shared" si="64"/>
        <v>0</v>
      </c>
      <c r="J236" s="53">
        <f t="shared" si="64"/>
        <v>0</v>
      </c>
      <c r="K236" s="54">
        <f t="shared" si="64"/>
        <v>0</v>
      </c>
    </row>
    <row r="237" spans="1:11" ht="15.75">
      <c r="A237" s="30" t="s">
        <v>31</v>
      </c>
      <c r="B237" s="9">
        <v>310</v>
      </c>
      <c r="C237" s="10" t="s">
        <v>13</v>
      </c>
      <c r="D237" s="58">
        <v>4</v>
      </c>
      <c r="E237" s="55">
        <f>SUM(F237:K237)</f>
        <v>4</v>
      </c>
      <c r="F237" s="58">
        <v>4</v>
      </c>
      <c r="G237" s="58"/>
      <c r="H237" s="58"/>
      <c r="I237" s="58"/>
      <c r="J237" s="58"/>
      <c r="K237" s="65"/>
    </row>
    <row r="238" spans="1:11" ht="15.75" hidden="1">
      <c r="A238" s="30" t="s">
        <v>31</v>
      </c>
      <c r="B238" s="9">
        <v>310</v>
      </c>
      <c r="C238" s="10" t="s">
        <v>111</v>
      </c>
      <c r="D238" s="58"/>
      <c r="E238" s="55"/>
      <c r="F238" s="58"/>
      <c r="G238" s="58"/>
      <c r="H238" s="58"/>
      <c r="I238" s="58"/>
      <c r="J238" s="58"/>
      <c r="K238" s="65"/>
    </row>
    <row r="239" spans="1:11" ht="15.75" hidden="1">
      <c r="A239" s="30" t="s">
        <v>31</v>
      </c>
      <c r="B239" s="9">
        <v>310</v>
      </c>
      <c r="C239" s="10" t="s">
        <v>110</v>
      </c>
      <c r="D239" s="58"/>
      <c r="E239" s="55"/>
      <c r="F239" s="58"/>
      <c r="G239" s="58"/>
      <c r="H239" s="58"/>
      <c r="I239" s="58"/>
      <c r="J239" s="58"/>
      <c r="K239" s="65"/>
    </row>
    <row r="240" spans="1:11" ht="15.75" hidden="1">
      <c r="A240" s="30" t="s">
        <v>31</v>
      </c>
      <c r="B240" s="9">
        <v>340</v>
      </c>
      <c r="C240" s="10" t="s">
        <v>14</v>
      </c>
      <c r="D240" s="58"/>
      <c r="E240" s="55">
        <f>SUM(F240:K240)</f>
        <v>0</v>
      </c>
      <c r="F240" s="58"/>
      <c r="G240" s="58"/>
      <c r="H240" s="58"/>
      <c r="I240" s="58"/>
      <c r="J240" s="58"/>
      <c r="K240" s="65"/>
    </row>
    <row r="241" spans="1:11" ht="15.75" hidden="1">
      <c r="A241" s="30" t="s">
        <v>31</v>
      </c>
      <c r="B241" s="9">
        <v>340</v>
      </c>
      <c r="C241" s="10" t="s">
        <v>111</v>
      </c>
      <c r="D241" s="58"/>
      <c r="E241" s="55">
        <f>SUM(F241:K241)</f>
        <v>0</v>
      </c>
      <c r="F241" s="58"/>
      <c r="G241" s="58"/>
      <c r="H241" s="58"/>
      <c r="I241" s="58"/>
      <c r="J241" s="58"/>
      <c r="K241" s="65"/>
    </row>
    <row r="242" spans="1:11" ht="15.75" hidden="1">
      <c r="A242" s="30" t="s">
        <v>31</v>
      </c>
      <c r="B242" s="9">
        <v>340</v>
      </c>
      <c r="C242" s="10" t="s">
        <v>110</v>
      </c>
      <c r="D242" s="58"/>
      <c r="E242" s="55"/>
      <c r="F242" s="58"/>
      <c r="G242" s="58"/>
      <c r="H242" s="58"/>
      <c r="I242" s="58"/>
      <c r="J242" s="58"/>
      <c r="K242" s="65"/>
    </row>
    <row r="243" spans="1:11" ht="15.75">
      <c r="A243" s="83" t="s">
        <v>43</v>
      </c>
      <c r="B243" s="84"/>
      <c r="C243" s="84"/>
      <c r="D243" s="49">
        <f aca="true" t="shared" si="65" ref="D243:K243">SUM(D220,D224,D235,D236)</f>
        <v>2361</v>
      </c>
      <c r="E243" s="49">
        <f t="shared" si="65"/>
        <v>976.5</v>
      </c>
      <c r="F243" s="49">
        <f t="shared" si="65"/>
        <v>648.8</v>
      </c>
      <c r="G243" s="49">
        <f t="shared" si="65"/>
        <v>0</v>
      </c>
      <c r="H243" s="49">
        <f t="shared" si="65"/>
        <v>327.7</v>
      </c>
      <c r="I243" s="49">
        <f t="shared" si="65"/>
        <v>0</v>
      </c>
      <c r="J243" s="49">
        <f t="shared" si="65"/>
        <v>0</v>
      </c>
      <c r="K243" s="50">
        <f t="shared" si="65"/>
        <v>0</v>
      </c>
    </row>
    <row r="244" spans="1:11" ht="15.75">
      <c r="A244" s="18" t="s">
        <v>39</v>
      </c>
      <c r="B244" s="16"/>
      <c r="C244" s="16"/>
      <c r="D244" s="59"/>
      <c r="E244" s="59"/>
      <c r="F244" s="59"/>
      <c r="G244" s="59"/>
      <c r="H244" s="59"/>
      <c r="I244" s="59"/>
      <c r="J244" s="59"/>
      <c r="K244" s="60"/>
    </row>
    <row r="245" spans="1:11" ht="15.75">
      <c r="A245" s="35"/>
      <c r="B245" s="81" t="s">
        <v>130</v>
      </c>
      <c r="C245" s="81"/>
      <c r="D245" s="49">
        <f>SUM(D246)</f>
        <v>84</v>
      </c>
      <c r="E245" s="49">
        <f aca="true" t="shared" si="66" ref="E245:K245">SUM(E246)</f>
        <v>84</v>
      </c>
      <c r="F245" s="49">
        <f t="shared" si="66"/>
        <v>84</v>
      </c>
      <c r="G245" s="49">
        <f t="shared" si="66"/>
        <v>0</v>
      </c>
      <c r="H245" s="49">
        <f t="shared" si="66"/>
        <v>0</v>
      </c>
      <c r="I245" s="49">
        <f t="shared" si="66"/>
        <v>0</v>
      </c>
      <c r="J245" s="49">
        <f t="shared" si="66"/>
        <v>0</v>
      </c>
      <c r="K245" s="50">
        <f t="shared" si="66"/>
        <v>0</v>
      </c>
    </row>
    <row r="246" spans="1:11" ht="47.25">
      <c r="A246" s="32" t="s">
        <v>129</v>
      </c>
      <c r="B246" s="33" t="s">
        <v>103</v>
      </c>
      <c r="C246" s="17" t="s">
        <v>87</v>
      </c>
      <c r="D246" s="72">
        <v>84</v>
      </c>
      <c r="E246" s="55">
        <f>SUM(F246:K246)</f>
        <v>84</v>
      </c>
      <c r="F246" s="72">
        <v>84</v>
      </c>
      <c r="G246" s="72"/>
      <c r="H246" s="72"/>
      <c r="I246" s="72"/>
      <c r="J246" s="72"/>
      <c r="K246" s="73"/>
    </row>
    <row r="247" spans="1:11" ht="15.75">
      <c r="A247" s="35"/>
      <c r="B247" s="81" t="s">
        <v>89</v>
      </c>
      <c r="C247" s="81"/>
      <c r="D247" s="49">
        <f aca="true" t="shared" si="67" ref="D247:K247">SUM(D248:D253)</f>
        <v>35</v>
      </c>
      <c r="E247" s="49">
        <f t="shared" si="67"/>
        <v>35</v>
      </c>
      <c r="F247" s="49">
        <f t="shared" si="67"/>
        <v>35</v>
      </c>
      <c r="G247" s="49">
        <f t="shared" si="67"/>
        <v>0</v>
      </c>
      <c r="H247" s="49">
        <f t="shared" si="67"/>
        <v>0</v>
      </c>
      <c r="I247" s="49">
        <f t="shared" si="67"/>
        <v>0</v>
      </c>
      <c r="J247" s="49">
        <f t="shared" si="67"/>
        <v>0</v>
      </c>
      <c r="K247" s="50">
        <f t="shared" si="67"/>
        <v>0</v>
      </c>
    </row>
    <row r="248" spans="1:11" ht="15.75" hidden="1">
      <c r="A248" s="32" t="s">
        <v>40</v>
      </c>
      <c r="B248" s="33" t="s">
        <v>56</v>
      </c>
      <c r="C248" s="10" t="s">
        <v>6</v>
      </c>
      <c r="D248" s="72"/>
      <c r="E248" s="55">
        <f aca="true" t="shared" si="68" ref="E248:E253">SUM(F248:K248)</f>
        <v>0</v>
      </c>
      <c r="F248" s="72"/>
      <c r="G248" s="72"/>
      <c r="H248" s="72"/>
      <c r="I248" s="72"/>
      <c r="J248" s="72"/>
      <c r="K248" s="73"/>
    </row>
    <row r="249" spans="1:11" ht="15.75" hidden="1">
      <c r="A249" s="32" t="s">
        <v>40</v>
      </c>
      <c r="B249" s="33" t="s">
        <v>48</v>
      </c>
      <c r="C249" s="10" t="s">
        <v>10</v>
      </c>
      <c r="D249" s="72"/>
      <c r="E249" s="55">
        <f t="shared" si="68"/>
        <v>0</v>
      </c>
      <c r="F249" s="72"/>
      <c r="G249" s="72"/>
      <c r="H249" s="72"/>
      <c r="I249" s="72"/>
      <c r="J249" s="72"/>
      <c r="K249" s="73"/>
    </row>
    <row r="250" spans="1:11" ht="47.25" hidden="1">
      <c r="A250" s="32" t="s">
        <v>40</v>
      </c>
      <c r="B250" s="33" t="s">
        <v>103</v>
      </c>
      <c r="C250" s="17" t="s">
        <v>87</v>
      </c>
      <c r="D250" s="72"/>
      <c r="E250" s="55">
        <f t="shared" si="68"/>
        <v>0</v>
      </c>
      <c r="F250" s="72"/>
      <c r="G250" s="72"/>
      <c r="H250" s="72"/>
      <c r="I250" s="72"/>
      <c r="J250" s="72"/>
      <c r="K250" s="73"/>
    </row>
    <row r="251" spans="1:11" ht="15.75">
      <c r="A251" s="32" t="s">
        <v>40</v>
      </c>
      <c r="B251" s="33" t="s">
        <v>32</v>
      </c>
      <c r="C251" s="10" t="s">
        <v>11</v>
      </c>
      <c r="D251" s="72">
        <v>35</v>
      </c>
      <c r="E251" s="55">
        <f t="shared" si="68"/>
        <v>35</v>
      </c>
      <c r="F251" s="72">
        <v>35</v>
      </c>
      <c r="G251" s="72"/>
      <c r="H251" s="72"/>
      <c r="I251" s="72"/>
      <c r="J251" s="72"/>
      <c r="K251" s="73"/>
    </row>
    <row r="252" spans="1:11" ht="15.75" hidden="1">
      <c r="A252" s="32" t="s">
        <v>40</v>
      </c>
      <c r="B252" s="9">
        <v>310</v>
      </c>
      <c r="C252" s="10" t="s">
        <v>13</v>
      </c>
      <c r="D252" s="72"/>
      <c r="E252" s="55">
        <f t="shared" si="68"/>
        <v>0</v>
      </c>
      <c r="F252" s="72"/>
      <c r="G252" s="72"/>
      <c r="H252" s="72"/>
      <c r="I252" s="72"/>
      <c r="J252" s="72"/>
      <c r="K252" s="73"/>
    </row>
    <row r="253" spans="1:11" ht="15.75" hidden="1">
      <c r="A253" s="32" t="s">
        <v>40</v>
      </c>
      <c r="B253" s="33" t="s">
        <v>55</v>
      </c>
      <c r="C253" s="10" t="s">
        <v>14</v>
      </c>
      <c r="D253" s="72"/>
      <c r="E253" s="55">
        <f t="shared" si="68"/>
        <v>0</v>
      </c>
      <c r="F253" s="72"/>
      <c r="G253" s="72"/>
      <c r="H253" s="72"/>
      <c r="I253" s="72"/>
      <c r="J253" s="72"/>
      <c r="K253" s="73"/>
    </row>
    <row r="254" spans="1:11" ht="15.75" hidden="1">
      <c r="A254" s="35"/>
      <c r="B254" s="81" t="s">
        <v>90</v>
      </c>
      <c r="C254" s="81"/>
      <c r="D254" s="49">
        <f aca="true" t="shared" si="69" ref="D254:K254">SUM(D255:D259)</f>
        <v>0</v>
      </c>
      <c r="E254" s="49">
        <f t="shared" si="69"/>
        <v>0</v>
      </c>
      <c r="F254" s="49">
        <f t="shared" si="69"/>
        <v>0</v>
      </c>
      <c r="G254" s="49">
        <f t="shared" si="69"/>
        <v>0</v>
      </c>
      <c r="H254" s="49">
        <f t="shared" si="69"/>
        <v>0</v>
      </c>
      <c r="I254" s="49">
        <f t="shared" si="69"/>
        <v>0</v>
      </c>
      <c r="J254" s="49">
        <f t="shared" si="69"/>
        <v>0</v>
      </c>
      <c r="K254" s="50">
        <f t="shared" si="69"/>
        <v>0</v>
      </c>
    </row>
    <row r="255" spans="1:11" ht="15.75" hidden="1">
      <c r="A255" s="32" t="s">
        <v>54</v>
      </c>
      <c r="B255" s="33" t="s">
        <v>56</v>
      </c>
      <c r="C255" s="10" t="s">
        <v>6</v>
      </c>
      <c r="D255" s="72"/>
      <c r="E255" s="55">
        <f>SUM(F255:K255)</f>
        <v>0</v>
      </c>
      <c r="F255" s="72"/>
      <c r="G255" s="72"/>
      <c r="H255" s="72"/>
      <c r="I255" s="72"/>
      <c r="J255" s="72"/>
      <c r="K255" s="73"/>
    </row>
    <row r="256" spans="1:11" ht="15.75" hidden="1">
      <c r="A256" s="32" t="s">
        <v>54</v>
      </c>
      <c r="B256" s="33" t="s">
        <v>48</v>
      </c>
      <c r="C256" s="10" t="s">
        <v>10</v>
      </c>
      <c r="D256" s="72"/>
      <c r="E256" s="55">
        <f>SUM(F256:K256)</f>
        <v>0</v>
      </c>
      <c r="F256" s="72"/>
      <c r="G256" s="72"/>
      <c r="H256" s="72"/>
      <c r="I256" s="72"/>
      <c r="J256" s="72"/>
      <c r="K256" s="73"/>
    </row>
    <row r="257" spans="1:11" ht="15.75" hidden="1">
      <c r="A257" s="32" t="s">
        <v>54</v>
      </c>
      <c r="B257" s="33" t="s">
        <v>32</v>
      </c>
      <c r="C257" s="10" t="s">
        <v>11</v>
      </c>
      <c r="D257" s="72"/>
      <c r="E257" s="55">
        <f>SUM(F257:K257)</f>
        <v>0</v>
      </c>
      <c r="F257" s="72"/>
      <c r="G257" s="72"/>
      <c r="H257" s="72"/>
      <c r="I257" s="72"/>
      <c r="J257" s="72"/>
      <c r="K257" s="73"/>
    </row>
    <row r="258" spans="1:11" ht="15.75" hidden="1">
      <c r="A258" s="32" t="s">
        <v>54</v>
      </c>
      <c r="B258" s="9">
        <v>310</v>
      </c>
      <c r="C258" s="10" t="s">
        <v>13</v>
      </c>
      <c r="D258" s="72"/>
      <c r="E258" s="55">
        <f>SUM(F258:K258)</f>
        <v>0</v>
      </c>
      <c r="F258" s="72"/>
      <c r="G258" s="72"/>
      <c r="H258" s="72"/>
      <c r="I258" s="72"/>
      <c r="J258" s="72"/>
      <c r="K258" s="73"/>
    </row>
    <row r="259" spans="1:11" ht="15.75" hidden="1">
      <c r="A259" s="32" t="s">
        <v>54</v>
      </c>
      <c r="B259" s="33" t="s">
        <v>55</v>
      </c>
      <c r="C259" s="10" t="s">
        <v>14</v>
      </c>
      <c r="D259" s="72"/>
      <c r="E259" s="55">
        <f>SUM(F259:K259)</f>
        <v>0</v>
      </c>
      <c r="F259" s="72"/>
      <c r="G259" s="72"/>
      <c r="H259" s="72"/>
      <c r="I259" s="72"/>
      <c r="J259" s="72"/>
      <c r="K259" s="73"/>
    </row>
    <row r="260" spans="1:11" ht="15.75">
      <c r="A260" s="83" t="s">
        <v>41</v>
      </c>
      <c r="B260" s="84"/>
      <c r="C260" s="84"/>
      <c r="D260" s="49">
        <f>SUM(D247,D254,D245)</f>
        <v>119</v>
      </c>
      <c r="E260" s="49">
        <f aca="true" t="shared" si="70" ref="E260:K260">SUM(E247,E254,E245)</f>
        <v>119</v>
      </c>
      <c r="F260" s="49">
        <f>SUM(F247,F254,F245)</f>
        <v>119</v>
      </c>
      <c r="G260" s="49">
        <f t="shared" si="70"/>
        <v>0</v>
      </c>
      <c r="H260" s="49">
        <f t="shared" si="70"/>
        <v>0</v>
      </c>
      <c r="I260" s="49">
        <f t="shared" si="70"/>
        <v>0</v>
      </c>
      <c r="J260" s="49">
        <f t="shared" si="70"/>
        <v>0</v>
      </c>
      <c r="K260" s="50">
        <f t="shared" si="70"/>
        <v>0</v>
      </c>
    </row>
    <row r="261" spans="1:11" ht="15.75">
      <c r="A261" s="18" t="s">
        <v>63</v>
      </c>
      <c r="B261" s="14"/>
      <c r="C261" s="15"/>
      <c r="D261" s="59"/>
      <c r="E261" s="59"/>
      <c r="F261" s="59"/>
      <c r="G261" s="59"/>
      <c r="H261" s="59"/>
      <c r="I261" s="59"/>
      <c r="J261" s="59"/>
      <c r="K261" s="60"/>
    </row>
    <row r="262" spans="1:11" ht="15.75" hidden="1">
      <c r="A262" s="30" t="s">
        <v>64</v>
      </c>
      <c r="B262" s="33" t="s">
        <v>56</v>
      </c>
      <c r="C262" s="10" t="s">
        <v>6</v>
      </c>
      <c r="D262" s="72"/>
      <c r="E262" s="55">
        <f>SUM(F262:K262)</f>
        <v>0</v>
      </c>
      <c r="F262" s="72"/>
      <c r="G262" s="72"/>
      <c r="H262" s="72"/>
      <c r="I262" s="72"/>
      <c r="J262" s="72"/>
      <c r="K262" s="73"/>
    </row>
    <row r="263" spans="1:11" ht="15.75" hidden="1">
      <c r="A263" s="30" t="s">
        <v>64</v>
      </c>
      <c r="B263" s="33" t="s">
        <v>48</v>
      </c>
      <c r="C263" s="10" t="s">
        <v>10</v>
      </c>
      <c r="D263" s="72"/>
      <c r="E263" s="55">
        <f>SUM(F263:K263)</f>
        <v>0</v>
      </c>
      <c r="F263" s="72"/>
      <c r="G263" s="72"/>
      <c r="H263" s="72"/>
      <c r="I263" s="72"/>
      <c r="J263" s="72"/>
      <c r="K263" s="73"/>
    </row>
    <row r="264" spans="1:11" ht="15.75">
      <c r="A264" s="30" t="s">
        <v>64</v>
      </c>
      <c r="B264" s="33" t="s">
        <v>48</v>
      </c>
      <c r="C264" s="10" t="s">
        <v>10</v>
      </c>
      <c r="D264" s="72">
        <v>72</v>
      </c>
      <c r="E264" s="55">
        <v>72</v>
      </c>
      <c r="F264" s="72">
        <v>72</v>
      </c>
      <c r="G264" s="72"/>
      <c r="H264" s="72"/>
      <c r="I264" s="72"/>
      <c r="J264" s="72"/>
      <c r="K264" s="73"/>
    </row>
    <row r="265" spans="1:11" ht="15.75">
      <c r="A265" s="30" t="s">
        <v>64</v>
      </c>
      <c r="B265" s="33" t="s">
        <v>32</v>
      </c>
      <c r="C265" s="10" t="s">
        <v>11</v>
      </c>
      <c r="D265" s="72">
        <v>10</v>
      </c>
      <c r="E265" s="55">
        <f>SUM(F265:K265)</f>
        <v>10</v>
      </c>
      <c r="F265" s="72">
        <v>10</v>
      </c>
      <c r="G265" s="72"/>
      <c r="H265" s="72"/>
      <c r="I265" s="72"/>
      <c r="J265" s="72"/>
      <c r="K265" s="73"/>
    </row>
    <row r="266" spans="1:11" ht="15.75">
      <c r="A266" s="30" t="s">
        <v>64</v>
      </c>
      <c r="B266" s="9">
        <v>310</v>
      </c>
      <c r="C266" s="10" t="s">
        <v>13</v>
      </c>
      <c r="D266" s="72">
        <v>10</v>
      </c>
      <c r="E266" s="55">
        <f>SUM(F266:K266)</f>
        <v>10</v>
      </c>
      <c r="F266" s="72">
        <v>10</v>
      </c>
      <c r="G266" s="72"/>
      <c r="H266" s="72"/>
      <c r="I266" s="72"/>
      <c r="J266" s="72"/>
      <c r="K266" s="73"/>
    </row>
    <row r="267" spans="1:11" ht="15.75">
      <c r="A267" s="30" t="s">
        <v>64</v>
      </c>
      <c r="B267" s="33" t="s">
        <v>55</v>
      </c>
      <c r="C267" s="10" t="s">
        <v>14</v>
      </c>
      <c r="D267" s="72">
        <v>40</v>
      </c>
      <c r="E267" s="55">
        <f>SUM(F267:K267)</f>
        <v>40</v>
      </c>
      <c r="F267" s="72">
        <v>40</v>
      </c>
      <c r="G267" s="72"/>
      <c r="H267" s="72"/>
      <c r="I267" s="72"/>
      <c r="J267" s="72"/>
      <c r="K267" s="73"/>
    </row>
    <row r="268" spans="1:11" ht="15.75">
      <c r="A268" s="24" t="s">
        <v>29</v>
      </c>
      <c r="B268" s="13"/>
      <c r="C268" s="13"/>
      <c r="D268" s="49">
        <f>SUM(D262:D267)</f>
        <v>132</v>
      </c>
      <c r="E268" s="49">
        <f aca="true" t="shared" si="71" ref="E268:K268">SUM(E262:E267)</f>
        <v>132</v>
      </c>
      <c r="F268" s="49">
        <f t="shared" si="71"/>
        <v>132</v>
      </c>
      <c r="G268" s="49">
        <f t="shared" si="71"/>
        <v>0</v>
      </c>
      <c r="H268" s="49">
        <f t="shared" si="71"/>
        <v>0</v>
      </c>
      <c r="I268" s="49">
        <f t="shared" si="71"/>
        <v>0</v>
      </c>
      <c r="J268" s="49">
        <f t="shared" si="71"/>
        <v>0</v>
      </c>
      <c r="K268" s="50">
        <f t="shared" si="71"/>
        <v>0</v>
      </c>
    </row>
    <row r="269" spans="1:11" ht="30.75" customHeight="1" hidden="1">
      <c r="A269" s="91" t="s">
        <v>94</v>
      </c>
      <c r="B269" s="92"/>
      <c r="C269" s="92"/>
      <c r="D269" s="59"/>
      <c r="E269" s="59"/>
      <c r="F269" s="59"/>
      <c r="G269" s="59"/>
      <c r="H269" s="59"/>
      <c r="I269" s="59"/>
      <c r="J269" s="59"/>
      <c r="K269" s="60"/>
    </row>
    <row r="270" spans="1:11" ht="31.5" hidden="1">
      <c r="A270" s="30" t="s">
        <v>88</v>
      </c>
      <c r="B270" s="9">
        <v>231</v>
      </c>
      <c r="C270" s="17" t="s">
        <v>93</v>
      </c>
      <c r="D270" s="72"/>
      <c r="E270" s="74">
        <f>SUM(F270:K270)</f>
        <v>0</v>
      </c>
      <c r="F270" s="72"/>
      <c r="G270" s="72"/>
      <c r="H270" s="72"/>
      <c r="I270" s="72"/>
      <c r="J270" s="72"/>
      <c r="K270" s="73"/>
    </row>
    <row r="271" spans="1:11" ht="15.75" hidden="1">
      <c r="A271" s="24" t="s">
        <v>92</v>
      </c>
      <c r="B271" s="13"/>
      <c r="C271" s="13"/>
      <c r="D271" s="49">
        <f aca="true" t="shared" si="72" ref="D271:K271">D270</f>
        <v>0</v>
      </c>
      <c r="E271" s="49">
        <f t="shared" si="72"/>
        <v>0</v>
      </c>
      <c r="F271" s="49">
        <f t="shared" si="72"/>
        <v>0</v>
      </c>
      <c r="G271" s="49">
        <f t="shared" si="72"/>
        <v>0</v>
      </c>
      <c r="H271" s="49">
        <f t="shared" si="72"/>
        <v>0</v>
      </c>
      <c r="I271" s="49">
        <f t="shared" si="72"/>
        <v>0</v>
      </c>
      <c r="J271" s="49">
        <f t="shared" si="72"/>
        <v>0</v>
      </c>
      <c r="K271" s="50">
        <f t="shared" si="72"/>
        <v>0</v>
      </c>
    </row>
    <row r="272" spans="1:11" s="39" customFormat="1" ht="18.75">
      <c r="A272" s="36"/>
      <c r="B272" s="37"/>
      <c r="C272" s="38" t="s">
        <v>30</v>
      </c>
      <c r="D272" s="61">
        <f aca="true" t="shared" si="73" ref="D272:K272">SUM(D87,D104,D120,D144,D211,D218,D243,D260,D268,D271)</f>
        <v>9117</v>
      </c>
      <c r="E272" s="61">
        <f t="shared" si="73"/>
        <v>5946.2</v>
      </c>
      <c r="F272" s="61">
        <f t="shared" si="73"/>
        <v>2753</v>
      </c>
      <c r="G272" s="61">
        <f t="shared" si="73"/>
        <v>69</v>
      </c>
      <c r="H272" s="61">
        <f t="shared" si="73"/>
        <v>681</v>
      </c>
      <c r="I272" s="61">
        <f t="shared" si="73"/>
        <v>2310.7</v>
      </c>
      <c r="J272" s="61">
        <f t="shared" si="73"/>
        <v>95</v>
      </c>
      <c r="K272" s="62">
        <f t="shared" si="73"/>
        <v>37.5</v>
      </c>
    </row>
    <row r="273" spans="1:11" ht="15.75">
      <c r="A273" s="25"/>
      <c r="B273" s="9">
        <v>211</v>
      </c>
      <c r="C273" s="17" t="s">
        <v>1</v>
      </c>
      <c r="D273" s="55">
        <f aca="true" t="shared" si="74" ref="D273:K273">SUM(D14,D90,D123,D221)</f>
        <v>5459.5</v>
      </c>
      <c r="E273" s="55">
        <f t="shared" si="74"/>
        <v>3459.8</v>
      </c>
      <c r="F273" s="55">
        <f t="shared" si="74"/>
        <v>1260</v>
      </c>
      <c r="G273" s="55">
        <f t="shared" si="74"/>
        <v>69</v>
      </c>
      <c r="H273" s="55">
        <f t="shared" si="74"/>
        <v>135.7</v>
      </c>
      <c r="I273" s="55">
        <f t="shared" si="74"/>
        <v>1900</v>
      </c>
      <c r="J273" s="55">
        <f t="shared" si="74"/>
        <v>67.6</v>
      </c>
      <c r="K273" s="48">
        <f t="shared" si="74"/>
        <v>27.5</v>
      </c>
    </row>
    <row r="274" spans="1:11" ht="15.75">
      <c r="A274" s="25"/>
      <c r="B274" s="9">
        <v>212</v>
      </c>
      <c r="C274" s="17" t="s">
        <v>2</v>
      </c>
      <c r="D274" s="55">
        <f aca="true" t="shared" si="75" ref="D274:K274">SUM(D15,D91,D222)</f>
        <v>30</v>
      </c>
      <c r="E274" s="55">
        <f t="shared" si="75"/>
        <v>30</v>
      </c>
      <c r="F274" s="55">
        <f t="shared" si="75"/>
        <v>30</v>
      </c>
      <c r="G274" s="55">
        <f t="shared" si="75"/>
        <v>0</v>
      </c>
      <c r="H274" s="55">
        <f t="shared" si="75"/>
        <v>0</v>
      </c>
      <c r="I274" s="55">
        <f t="shared" si="75"/>
        <v>0</v>
      </c>
      <c r="J274" s="55">
        <f t="shared" si="75"/>
        <v>0</v>
      </c>
      <c r="K274" s="48">
        <f t="shared" si="75"/>
        <v>0</v>
      </c>
    </row>
    <row r="275" spans="1:11" ht="15.75">
      <c r="A275" s="25"/>
      <c r="B275" s="9">
        <v>213</v>
      </c>
      <c r="C275" s="17" t="s">
        <v>3</v>
      </c>
      <c r="D275" s="55">
        <f aca="true" t="shared" si="76" ref="D275:K275">SUM(D16,D92,D124,D223)</f>
        <v>1565.5</v>
      </c>
      <c r="E275" s="55">
        <f t="shared" si="76"/>
        <v>1044.9</v>
      </c>
      <c r="F275" s="55">
        <f t="shared" si="76"/>
        <v>60.2</v>
      </c>
      <c r="G275" s="55">
        <f t="shared" si="76"/>
        <v>0</v>
      </c>
      <c r="H275" s="55">
        <f t="shared" si="76"/>
        <v>545.3</v>
      </c>
      <c r="I275" s="55">
        <f t="shared" si="76"/>
        <v>410.7</v>
      </c>
      <c r="J275" s="55">
        <f t="shared" si="76"/>
        <v>20.4</v>
      </c>
      <c r="K275" s="48">
        <f t="shared" si="76"/>
        <v>8.3</v>
      </c>
    </row>
    <row r="276" spans="1:11" ht="15.75">
      <c r="A276" s="25"/>
      <c r="B276" s="9">
        <v>221</v>
      </c>
      <c r="C276" s="17" t="s">
        <v>5</v>
      </c>
      <c r="D276" s="55">
        <f aca="true" t="shared" si="77" ref="D276:K276">SUM(D18,D94,D225)</f>
        <v>25</v>
      </c>
      <c r="E276" s="55">
        <f t="shared" si="77"/>
        <v>28.5</v>
      </c>
      <c r="F276" s="55">
        <f t="shared" si="77"/>
        <v>25</v>
      </c>
      <c r="G276" s="55">
        <f t="shared" si="77"/>
        <v>0</v>
      </c>
      <c r="H276" s="55">
        <f t="shared" si="77"/>
        <v>0</v>
      </c>
      <c r="I276" s="55">
        <f t="shared" si="77"/>
        <v>0</v>
      </c>
      <c r="J276" s="55">
        <f t="shared" si="77"/>
        <v>3.5</v>
      </c>
      <c r="K276" s="48">
        <f t="shared" si="77"/>
        <v>0</v>
      </c>
    </row>
    <row r="277" spans="1:11" ht="15.75">
      <c r="A277" s="25"/>
      <c r="B277" s="9">
        <v>222</v>
      </c>
      <c r="C277" s="17" t="s">
        <v>6</v>
      </c>
      <c r="D277" s="55">
        <f aca="true" t="shared" si="78" ref="D277:K277">SUM(D19,D95,D204,D213,D226,D248,D255,D262)</f>
        <v>20</v>
      </c>
      <c r="E277" s="55">
        <f t="shared" si="78"/>
        <v>12</v>
      </c>
      <c r="F277" s="55">
        <f t="shared" si="78"/>
        <v>10</v>
      </c>
      <c r="G277" s="55">
        <f t="shared" si="78"/>
        <v>0</v>
      </c>
      <c r="H277" s="55">
        <f t="shared" si="78"/>
        <v>0</v>
      </c>
      <c r="I277" s="55">
        <f t="shared" si="78"/>
        <v>0</v>
      </c>
      <c r="J277" s="55">
        <f t="shared" si="78"/>
        <v>2</v>
      </c>
      <c r="K277" s="48">
        <f t="shared" si="78"/>
        <v>0</v>
      </c>
    </row>
    <row r="278" spans="1:11" ht="15.75">
      <c r="A278" s="25"/>
      <c r="B278" s="9">
        <v>223</v>
      </c>
      <c r="C278" s="17" t="s">
        <v>7</v>
      </c>
      <c r="D278" s="55">
        <f aca="true" t="shared" si="79" ref="D278:K278">SUM(D20,D96,D187,D227)</f>
        <v>780</v>
      </c>
      <c r="E278" s="55">
        <f t="shared" si="79"/>
        <v>394.8</v>
      </c>
      <c r="F278" s="55">
        <f t="shared" si="79"/>
        <v>394.8</v>
      </c>
      <c r="G278" s="55">
        <f t="shared" si="79"/>
        <v>0</v>
      </c>
      <c r="H278" s="55">
        <f t="shared" si="79"/>
        <v>0</v>
      </c>
      <c r="I278" s="55">
        <f t="shared" si="79"/>
        <v>0</v>
      </c>
      <c r="J278" s="55">
        <f t="shared" si="79"/>
        <v>0</v>
      </c>
      <c r="K278" s="48">
        <f t="shared" si="79"/>
        <v>0</v>
      </c>
    </row>
    <row r="279" spans="1:11" ht="15.75">
      <c r="A279" s="25"/>
      <c r="B279" s="9">
        <v>224</v>
      </c>
      <c r="C279" s="17" t="s">
        <v>8</v>
      </c>
      <c r="D279" s="55">
        <f aca="true" t="shared" si="80" ref="D279:K279">SUM(D21,D97,D228,D127)</f>
        <v>0</v>
      </c>
      <c r="E279" s="55">
        <f t="shared" si="80"/>
        <v>0</v>
      </c>
      <c r="F279" s="55">
        <f t="shared" si="80"/>
        <v>0</v>
      </c>
      <c r="G279" s="55">
        <f t="shared" si="80"/>
        <v>0</v>
      </c>
      <c r="H279" s="55">
        <f t="shared" si="80"/>
        <v>0</v>
      </c>
      <c r="I279" s="55">
        <f t="shared" si="80"/>
        <v>0</v>
      </c>
      <c r="J279" s="55">
        <f t="shared" si="80"/>
        <v>0</v>
      </c>
      <c r="K279" s="48">
        <f t="shared" si="80"/>
        <v>0</v>
      </c>
    </row>
    <row r="280" spans="1:11" ht="15.75">
      <c r="A280" s="25"/>
      <c r="B280" s="9">
        <v>225</v>
      </c>
      <c r="C280" s="17" t="s">
        <v>9</v>
      </c>
      <c r="D280" s="55">
        <f aca="true" t="shared" si="81" ref="D280:K280">SUM(D22,D98,D108,D115,D147,D165,D169,D170,D177,D181,D188,D192,D196,D200,D205,D229,D129,D154,D155,D131,D230,D231,D130,)</f>
        <v>420</v>
      </c>
      <c r="E280" s="55">
        <f t="shared" si="81"/>
        <v>370</v>
      </c>
      <c r="F280" s="55">
        <f t="shared" si="81"/>
        <v>370</v>
      </c>
      <c r="G280" s="55">
        <f t="shared" si="81"/>
        <v>0</v>
      </c>
      <c r="H280" s="55">
        <f t="shared" si="81"/>
        <v>0</v>
      </c>
      <c r="I280" s="55">
        <f t="shared" si="81"/>
        <v>0</v>
      </c>
      <c r="J280" s="55">
        <f t="shared" si="81"/>
        <v>0</v>
      </c>
      <c r="K280" s="48">
        <f t="shared" si="81"/>
        <v>0</v>
      </c>
    </row>
    <row r="281" spans="1:11" ht="15.75">
      <c r="A281" s="25"/>
      <c r="B281" s="9">
        <v>226</v>
      </c>
      <c r="C281" s="17" t="s">
        <v>10</v>
      </c>
      <c r="D281" s="55">
        <f>SUM(D23,D99,D109,D116,D141,D142,D148,D166,D171,D172,D178,D182,D189,D193,D197,D201,D206,D214,D232,D249,D256,D263,D132,D207,D234,D233,D156,D133,D264)</f>
        <v>299</v>
      </c>
      <c r="E281" s="55">
        <f aca="true" t="shared" si="82" ref="E281:K281">SUM(E23,E99,E109,E116,E141,E142,E148,E166,E171,E172,E178,E182,E189,E193,E197,E201,E206,E214,E232,E249,E256,E263,E132,E207,E234,E233,E156,E133,E264)</f>
        <v>204</v>
      </c>
      <c r="F281" s="55">
        <f t="shared" si="82"/>
        <v>204</v>
      </c>
      <c r="G281" s="55">
        <f t="shared" si="82"/>
        <v>0</v>
      </c>
      <c r="H281" s="55">
        <f t="shared" si="82"/>
        <v>0</v>
      </c>
      <c r="I281" s="55">
        <f t="shared" si="82"/>
        <v>0</v>
      </c>
      <c r="J281" s="55">
        <f t="shared" si="82"/>
        <v>0</v>
      </c>
      <c r="K281" s="48">
        <f t="shared" si="82"/>
        <v>0</v>
      </c>
    </row>
    <row r="282" spans="1:11" ht="31.5" hidden="1">
      <c r="A282" s="25"/>
      <c r="B282" s="9">
        <v>231</v>
      </c>
      <c r="C282" s="17" t="s">
        <v>93</v>
      </c>
      <c r="D282" s="55">
        <f aca="true" t="shared" si="83" ref="D282:K282">D270</f>
        <v>0</v>
      </c>
      <c r="E282" s="55">
        <f t="shared" si="83"/>
        <v>0</v>
      </c>
      <c r="F282" s="55">
        <f t="shared" si="83"/>
        <v>0</v>
      </c>
      <c r="G282" s="55">
        <f t="shared" si="83"/>
        <v>0</v>
      </c>
      <c r="H282" s="55">
        <f t="shared" si="83"/>
        <v>0</v>
      </c>
      <c r="I282" s="55">
        <f t="shared" si="83"/>
        <v>0</v>
      </c>
      <c r="J282" s="55">
        <f t="shared" si="83"/>
        <v>0</v>
      </c>
      <c r="K282" s="48">
        <f t="shared" si="83"/>
        <v>0</v>
      </c>
    </row>
    <row r="283" spans="1:11" ht="31.5" hidden="1">
      <c r="A283" s="25"/>
      <c r="B283" s="9">
        <v>241</v>
      </c>
      <c r="C283" s="17" t="s">
        <v>57</v>
      </c>
      <c r="D283" s="55">
        <f aca="true" t="shared" si="84" ref="D283:K283">SUM(D149)</f>
        <v>0</v>
      </c>
      <c r="E283" s="55">
        <f t="shared" si="84"/>
        <v>0</v>
      </c>
      <c r="F283" s="55">
        <f t="shared" si="84"/>
        <v>0</v>
      </c>
      <c r="G283" s="55">
        <f t="shared" si="84"/>
        <v>0</v>
      </c>
      <c r="H283" s="55">
        <f t="shared" si="84"/>
        <v>0</v>
      </c>
      <c r="I283" s="55">
        <f t="shared" si="84"/>
        <v>0</v>
      </c>
      <c r="J283" s="55">
        <f t="shared" si="84"/>
        <v>0</v>
      </c>
      <c r="K283" s="48">
        <f t="shared" si="84"/>
        <v>0</v>
      </c>
    </row>
    <row r="284" spans="1:11" ht="31.5" hidden="1">
      <c r="A284" s="25"/>
      <c r="B284" s="9">
        <v>242</v>
      </c>
      <c r="C284" s="17" t="s">
        <v>58</v>
      </c>
      <c r="D284" s="55">
        <f aca="true" t="shared" si="85" ref="D284:K284">SUM(D150,D185)</f>
        <v>0</v>
      </c>
      <c r="E284" s="55">
        <f t="shared" si="85"/>
        <v>0</v>
      </c>
      <c r="F284" s="55">
        <f t="shared" si="85"/>
        <v>0</v>
      </c>
      <c r="G284" s="55">
        <f t="shared" si="85"/>
        <v>0</v>
      </c>
      <c r="H284" s="55">
        <f t="shared" si="85"/>
        <v>0</v>
      </c>
      <c r="I284" s="55">
        <f t="shared" si="85"/>
        <v>0</v>
      </c>
      <c r="J284" s="55">
        <f t="shared" si="85"/>
        <v>0</v>
      </c>
      <c r="K284" s="48">
        <f t="shared" si="85"/>
        <v>0</v>
      </c>
    </row>
    <row r="285" spans="1:11" ht="31.5" hidden="1">
      <c r="A285" s="25"/>
      <c r="B285" s="9">
        <v>251</v>
      </c>
      <c r="C285" s="17" t="s">
        <v>33</v>
      </c>
      <c r="D285" s="55">
        <f aca="true" t="shared" si="86" ref="D285:K285">SUM(D24,D143)</f>
        <v>0</v>
      </c>
      <c r="E285" s="55">
        <f t="shared" si="86"/>
        <v>0</v>
      </c>
      <c r="F285" s="55">
        <f t="shared" si="86"/>
        <v>0</v>
      </c>
      <c r="G285" s="55">
        <f t="shared" si="86"/>
        <v>0</v>
      </c>
      <c r="H285" s="55">
        <f t="shared" si="86"/>
        <v>0</v>
      </c>
      <c r="I285" s="55">
        <f t="shared" si="86"/>
        <v>0</v>
      </c>
      <c r="J285" s="55">
        <f t="shared" si="86"/>
        <v>0</v>
      </c>
      <c r="K285" s="48">
        <f t="shared" si="86"/>
        <v>0</v>
      </c>
    </row>
    <row r="286" spans="1:11" ht="47.25">
      <c r="A286" s="25"/>
      <c r="B286" s="9">
        <v>263</v>
      </c>
      <c r="C286" s="17" t="s">
        <v>87</v>
      </c>
      <c r="D286" s="55">
        <f>SUM(D250,D246)</f>
        <v>84</v>
      </c>
      <c r="E286" s="55">
        <f aca="true" t="shared" si="87" ref="E286:K286">SUM(E250,E246)</f>
        <v>84</v>
      </c>
      <c r="F286" s="55">
        <f t="shared" si="87"/>
        <v>84</v>
      </c>
      <c r="G286" s="55">
        <f t="shared" si="87"/>
        <v>0</v>
      </c>
      <c r="H286" s="55">
        <f t="shared" si="87"/>
        <v>0</v>
      </c>
      <c r="I286" s="55">
        <f t="shared" si="87"/>
        <v>0</v>
      </c>
      <c r="J286" s="55">
        <f t="shared" si="87"/>
        <v>0</v>
      </c>
      <c r="K286" s="48">
        <f t="shared" si="87"/>
        <v>0</v>
      </c>
    </row>
    <row r="287" spans="1:11" ht="15.75">
      <c r="A287" s="25"/>
      <c r="B287" s="9">
        <v>290</v>
      </c>
      <c r="C287" s="17" t="s">
        <v>11</v>
      </c>
      <c r="D287" s="55">
        <f aca="true" t="shared" si="88" ref="D287:K287">SUM(D25,D100,D151,D208,D215,D235,D251,D257,D265,D158,D159,D134,D135)</f>
        <v>180</v>
      </c>
      <c r="E287" s="55">
        <f t="shared" si="88"/>
        <v>161</v>
      </c>
      <c r="F287" s="55">
        <f t="shared" si="88"/>
        <v>161</v>
      </c>
      <c r="G287" s="55">
        <f t="shared" si="88"/>
        <v>0</v>
      </c>
      <c r="H287" s="55">
        <f t="shared" si="88"/>
        <v>0</v>
      </c>
      <c r="I287" s="55">
        <f t="shared" si="88"/>
        <v>0</v>
      </c>
      <c r="J287" s="55">
        <f t="shared" si="88"/>
        <v>0</v>
      </c>
      <c r="K287" s="48">
        <f t="shared" si="88"/>
        <v>0</v>
      </c>
    </row>
    <row r="288" spans="1:11" ht="15.75">
      <c r="A288" s="25"/>
      <c r="B288" s="9">
        <v>310</v>
      </c>
      <c r="C288" s="17" t="s">
        <v>13</v>
      </c>
      <c r="D288" s="55">
        <f aca="true" t="shared" si="89" ref="D288:K288">SUM(D27,D102,D111,D118,D152,D167,D173,D174,D179,D183,D190,D194,D198,D202,D209,D216,D237,D252,D258,D266,D238,D239,D160,D161,D137,D136)</f>
        <v>14</v>
      </c>
      <c r="E288" s="55">
        <f t="shared" si="89"/>
        <v>14</v>
      </c>
      <c r="F288" s="55">
        <f t="shared" si="89"/>
        <v>14</v>
      </c>
      <c r="G288" s="55">
        <f t="shared" si="89"/>
        <v>0</v>
      </c>
      <c r="H288" s="55">
        <f t="shared" si="89"/>
        <v>0</v>
      </c>
      <c r="I288" s="55">
        <f t="shared" si="89"/>
        <v>0</v>
      </c>
      <c r="J288" s="55">
        <f t="shared" si="89"/>
        <v>0</v>
      </c>
      <c r="K288" s="48">
        <f t="shared" si="89"/>
        <v>0</v>
      </c>
    </row>
    <row r="289" spans="1:11" ht="15.75">
      <c r="A289" s="25"/>
      <c r="B289" s="9">
        <v>340</v>
      </c>
      <c r="C289" s="17" t="s">
        <v>14</v>
      </c>
      <c r="D289" s="55">
        <f aca="true" t="shared" si="90" ref="D289:K289">SUM(D28,D103,D112,D119,D125,D153,D168,D176,D175,D180,D184,D191,D195,D199,D203,D210,D217,D240,D253,D259,D267,D241,D242,D162,D163,D138,D139)</f>
        <v>240</v>
      </c>
      <c r="E289" s="55">
        <f t="shared" si="90"/>
        <v>143.2</v>
      </c>
      <c r="F289" s="55">
        <f t="shared" si="90"/>
        <v>140</v>
      </c>
      <c r="G289" s="55">
        <f t="shared" si="90"/>
        <v>0</v>
      </c>
      <c r="H289" s="55">
        <f t="shared" si="90"/>
        <v>0</v>
      </c>
      <c r="I289" s="55">
        <f t="shared" si="90"/>
        <v>0</v>
      </c>
      <c r="J289" s="55">
        <f t="shared" si="90"/>
        <v>1.5</v>
      </c>
      <c r="K289" s="48">
        <f t="shared" si="90"/>
        <v>1.7</v>
      </c>
    </row>
    <row r="290" spans="1:11" s="39" customFormat="1" ht="19.5" thickBot="1">
      <c r="A290" s="40"/>
      <c r="B290" s="41"/>
      <c r="C290" s="42" t="s">
        <v>30</v>
      </c>
      <c r="D290" s="63">
        <f aca="true" t="shared" si="91" ref="D290:K290">SUM(D273:D289)</f>
        <v>9117</v>
      </c>
      <c r="E290" s="63">
        <f t="shared" si="91"/>
        <v>5946.200000000001</v>
      </c>
      <c r="F290" s="63">
        <f t="shared" si="91"/>
        <v>2753</v>
      </c>
      <c r="G290" s="63">
        <f t="shared" si="91"/>
        <v>69</v>
      </c>
      <c r="H290" s="63">
        <f t="shared" si="91"/>
        <v>681</v>
      </c>
      <c r="I290" s="63">
        <f t="shared" si="91"/>
        <v>2310.7</v>
      </c>
      <c r="J290" s="63">
        <f t="shared" si="91"/>
        <v>95</v>
      </c>
      <c r="K290" s="64">
        <f t="shared" si="91"/>
        <v>37.5</v>
      </c>
    </row>
    <row r="292" spans="1:11" s="75" customFormat="1" ht="18.75" hidden="1">
      <c r="A292" s="82" t="s">
        <v>114</v>
      </c>
      <c r="B292" s="82"/>
      <c r="C292" s="82"/>
      <c r="D292" s="82"/>
      <c r="E292" s="82"/>
      <c r="F292" s="75">
        <f aca="true" t="shared" si="92" ref="F292:K292">F9-F290</f>
        <v>0</v>
      </c>
      <c r="G292" s="75">
        <f t="shared" si="92"/>
        <v>0</v>
      </c>
      <c r="H292" s="75">
        <f t="shared" si="92"/>
        <v>0</v>
      </c>
      <c r="I292" s="75">
        <f t="shared" si="92"/>
        <v>0</v>
      </c>
      <c r="J292" s="75">
        <f t="shared" si="92"/>
        <v>0</v>
      </c>
      <c r="K292" s="75">
        <f t="shared" si="92"/>
        <v>0</v>
      </c>
    </row>
    <row r="293" ht="12.75" hidden="1"/>
    <row r="294" ht="12.75" hidden="1"/>
    <row r="295" spans="3:6" ht="12.75" hidden="1">
      <c r="C295" s="1" t="s">
        <v>123</v>
      </c>
      <c r="F295" s="1">
        <v>313</v>
      </c>
    </row>
  </sheetData>
  <sheetProtection formatRows="0"/>
  <mergeCells count="32">
    <mergeCell ref="G1:K1"/>
    <mergeCell ref="G2:K2"/>
    <mergeCell ref="G3:K3"/>
    <mergeCell ref="G4:K4"/>
    <mergeCell ref="B126:C126"/>
    <mergeCell ref="B128:C128"/>
    <mergeCell ref="B106:C106"/>
    <mergeCell ref="B113:C113"/>
    <mergeCell ref="A11:C11"/>
    <mergeCell ref="A87:C87"/>
    <mergeCell ref="A105:C105"/>
    <mergeCell ref="A104:C104"/>
    <mergeCell ref="A219:C219"/>
    <mergeCell ref="A243:C243"/>
    <mergeCell ref="A260:C260"/>
    <mergeCell ref="A211:C211"/>
    <mergeCell ref="A121:C121"/>
    <mergeCell ref="A120:C120"/>
    <mergeCell ref="B122:C122"/>
    <mergeCell ref="B140:C140"/>
    <mergeCell ref="B164:C164"/>
    <mergeCell ref="A144:C144"/>
    <mergeCell ref="B245:C245"/>
    <mergeCell ref="A292:E292"/>
    <mergeCell ref="A218:C218"/>
    <mergeCell ref="B146:C146"/>
    <mergeCell ref="B186:C186"/>
    <mergeCell ref="A7:K7"/>
    <mergeCell ref="A9:E9"/>
    <mergeCell ref="A269:C269"/>
    <mergeCell ref="B247:C247"/>
    <mergeCell ref="B254:C254"/>
  </mergeCells>
  <printOptions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2012-12-25T23:10:04Z</cp:lastPrinted>
  <dcterms:created xsi:type="dcterms:W3CDTF">2007-10-26T05:01:23Z</dcterms:created>
  <dcterms:modified xsi:type="dcterms:W3CDTF">2012-12-25T23:11:49Z</dcterms:modified>
  <cp:category/>
  <cp:version/>
  <cp:contentType/>
  <cp:contentStatus/>
</cp:coreProperties>
</file>