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4" r:id="rId1"/>
  </sheets>
  <definedNames>
    <definedName name="_xlnm.Print_Area" localSheetId="0">'2020'!$A$1:$E$68</definedName>
  </definedNames>
  <calcPr calcId="125725"/>
</workbook>
</file>

<file path=xl/calcChain.xml><?xml version="1.0" encoding="utf-8"?>
<calcChain xmlns="http://schemas.openxmlformats.org/spreadsheetml/2006/main">
  <c r="E29" i="4"/>
  <c r="E31"/>
  <c r="E32"/>
  <c r="E34"/>
  <c r="E35"/>
  <c r="E14"/>
  <c r="E65"/>
  <c r="C26"/>
  <c r="D26"/>
  <c r="D13"/>
  <c r="E13" s="1"/>
  <c r="C13"/>
  <c r="D66" l="1"/>
  <c r="C66"/>
  <c r="C62"/>
  <c r="C61" s="1"/>
  <c r="D62"/>
  <c r="E63"/>
  <c r="E49"/>
  <c r="D48"/>
  <c r="C48"/>
  <c r="E62" l="1"/>
  <c r="D61"/>
  <c r="E61" s="1"/>
  <c r="E48"/>
  <c r="E44" l="1"/>
  <c r="D43"/>
  <c r="C43"/>
  <c r="E10"/>
  <c r="E43" l="1"/>
  <c r="E60"/>
  <c r="E58"/>
  <c r="E55"/>
  <c r="E53"/>
  <c r="E51"/>
  <c r="E47"/>
  <c r="E42"/>
  <c r="E40"/>
  <c r="E27"/>
  <c r="E25"/>
  <c r="E24"/>
  <c r="E21"/>
  <c r="E19"/>
  <c r="E17"/>
  <c r="E16"/>
  <c r="E12"/>
  <c r="D64"/>
  <c r="D59"/>
  <c r="D57"/>
  <c r="D54"/>
  <c r="D52"/>
  <c r="D50"/>
  <c r="D46"/>
  <c r="D41"/>
  <c r="D39"/>
  <c r="D33"/>
  <c r="D30"/>
  <c r="D28"/>
  <c r="D23"/>
  <c r="D22" s="1"/>
  <c r="D20"/>
  <c r="D18"/>
  <c r="D15"/>
  <c r="D11"/>
  <c r="D9"/>
  <c r="C64"/>
  <c r="C46"/>
  <c r="C41"/>
  <c r="C39"/>
  <c r="C59"/>
  <c r="C57"/>
  <c r="C54"/>
  <c r="C52"/>
  <c r="C50"/>
  <c r="C33"/>
  <c r="C30"/>
  <c r="C28"/>
  <c r="C23"/>
  <c r="C20"/>
  <c r="C18"/>
  <c r="C11"/>
  <c r="C15"/>
  <c r="C9"/>
  <c r="C8" l="1"/>
  <c r="E28"/>
  <c r="E20"/>
  <c r="E33"/>
  <c r="E59"/>
  <c r="E18"/>
  <c r="E30"/>
  <c r="E64"/>
  <c r="C56"/>
  <c r="E23"/>
  <c r="D56"/>
  <c r="E26"/>
  <c r="D8"/>
  <c r="E9"/>
  <c r="C38"/>
  <c r="D38"/>
  <c r="E39"/>
  <c r="E57"/>
  <c r="C45"/>
  <c r="E46"/>
  <c r="E52"/>
  <c r="D45"/>
  <c r="E50"/>
  <c r="C22"/>
  <c r="E15"/>
  <c r="E11"/>
  <c r="E41"/>
  <c r="E54"/>
  <c r="C7" l="1"/>
  <c r="E56"/>
  <c r="D37"/>
  <c r="D36" s="1"/>
  <c r="C37"/>
  <c r="C36" s="1"/>
  <c r="E22"/>
  <c r="D7"/>
  <c r="E38"/>
  <c r="E45"/>
  <c r="E7"/>
  <c r="E8"/>
  <c r="D68" l="1"/>
  <c r="E37"/>
  <c r="E36"/>
  <c r="C68"/>
  <c r="E68" l="1"/>
</calcChain>
</file>

<file path=xl/sharedStrings.xml><?xml version="1.0" encoding="utf-8"?>
<sst xmlns="http://schemas.openxmlformats.org/spreadsheetml/2006/main" count="133" uniqueCount="130">
  <si>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</si>
  <si>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</si>
  <si>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</si>
  <si>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</si>
  <si>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</si>
  <si>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</si>
  <si>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</si>
  <si>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</si>
  <si>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</si>
  <si>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</si>
  <si>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</si>
  <si>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</si>
  <si>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</si>
  <si>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</si>
  <si>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</si>
  <si>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</si>
  <si>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</si>
  <si>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</si>
  <si>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</si>
  <si>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</si>
  <si>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</si>
  <si>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</si>
  <si>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</si>
  <si>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</si>
  <si>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</si>
  <si>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</si>
  <si>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</si>
  <si>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</si>
  <si>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</si>
  <si>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</si>
  <si>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</si>
  <si>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</si>
  <si>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</si>
  <si>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</si>
  <si>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</si>
  <si>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</si>
  <si>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</si>
  <si>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</si>
  <si>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</si>
  <si>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</si>
  <si>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</si>
  <si>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</si>
  <si>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</si>
  <si>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</si>
  <si>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</si>
  <si>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</si>
  <si>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</si>
  <si>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</si>
  <si>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</si>
  <si>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</si>
  <si>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</si>
  <si>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</si>
  <si>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</si>
  <si>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</si>
  <si>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</si>
  <si>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</si>
  <si>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</si>
  <si>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</si>
  <si>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</si>
  <si>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</si>
  <si>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</si>
  <si>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</si>
  <si>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</si>
  <si>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</si>
  <si>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</si>
  <si>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</si>
  <si>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</si>
  <si>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</si>
  <si>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</si>
  <si>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</si>
  <si>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</si>
  <si>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</si>
  <si>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</si>
  <si>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</si>
  <si>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</si>
  <si>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</si>
  <si>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</si>
  <si>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</si>
  <si>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</si>
  <si>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</si>
  <si>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</si>
  <si>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000 2 02 15001 10 0000 150</t>
  </si>
  <si>
    <t>000 2 02 15002 10 0000 150</t>
  </si>
  <si>
    <t>000 2 02 20079 10 0000 150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</si>
  <si>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</si>
  <si>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</si>
  <si>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</si>
  <si>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</si>
  <si>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</si>
  <si>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</si>
  <si>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</si>
  <si>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</si>
  <si>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</si>
  <si>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</si>
  <si>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</si>
  <si>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</si>
  <si>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</si>
  <si>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</si>
  <si>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000 2 02 27112 10 0000 150</t>
  </si>
  <si>
    <t>000 2 02 20079 00 0000 150</t>
  </si>
  <si>
    <t>% исполнения</t>
  </si>
  <si>
    <t>План на 2020 год</t>
  </si>
  <si>
    <t>000 2 02 16001 00 0000 150</t>
  </si>
  <si>
    <t>000 2 02 16001 10 0000 150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</si>
  <si>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</si>
  <si>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</si>
  <si>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000 2 02 25555 00 0000 150</t>
  </si>
  <si>
    <t>000 2 02 25555 10 0000 150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</si>
  <si>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</si>
  <si>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</si>
  <si>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ИНЫЕ МЕЖБЮДЖЕТНЫЕ ТРАНСФЕРТЫ</t>
  </si>
  <si>
    <t>000 2 02 40000 00 0000 150</t>
  </si>
  <si>
    <t xml:space="preserve">Прочие межбюджетные трансферты, передаваемые бюджетам 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</si>
  <si>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</si>
  <si>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</si>
  <si>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</si>
  <si>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000 2 19 00000 00 0000 000</t>
  </si>
  <si>
    <t>000 2 19 60010 10 0000 150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</si>
  <si>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</si>
  <si>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</si>
  <si>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-</t>
  </si>
  <si>
    <t>НАЛОГИ НА СОВОКУПНЫЙ НАЛОГ</t>
  </si>
  <si>
    <t>000 1 05 00000 01 0000 000</t>
  </si>
  <si>
    <t xml:space="preserve">Единый сельскохозяйственный налог </t>
  </si>
  <si>
    <t>000 1 05 03000 01 0000 110</t>
  </si>
  <si>
    <t>000 1 13 02000 00 0000 130</t>
  </si>
  <si>
    <t xml:space="preserve">     Прочие доходы от компенсации затрат бюджетов сельских поселений
</t>
  </si>
  <si>
    <t>Отчет об исполнении доходов бюджета Речушинского муниципального образования 
по кодам классификации доходов бюджетов за 2020 год</t>
  </si>
  <si>
    <t>Исполнение за 2020 год</t>
  </si>
  <si>
    <t>Приложение № 1                                                                  к  решению Думы Речушинского сельского поселения Нижнеилимского района "Об утверждении отчета об исполнении бюджета Речушинского муниципального образования за 2020 год" 
от  "  10 " июня  2021 г. №132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</si>
</sst>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" fillId="0" borderId="0"/>
  </cellStyleXfs>
  <cellXfs count="133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5" fillId="0" borderId="0" xfId="6" applyFont="1" applyAlignment="1">
      <alignment vertical="center"/>
    </xf>
    <xf numFmtId="0" fontId="16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7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" fillId="0" borderId="0" xfId="6" applyFont="1" applyAlignment="1">
      <alignment horizontal="right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49" fontId="4" fillId="4" borderId="1" xfId="1" applyNumberFormat="1" applyFont="1" applyFill="1" applyBorder="1" applyAlignment="1">
      <alignment horizontal="center" vertical="center"/>
    </xf>
    <xf numFmtId="0" fontId="20" fillId="4" borderId="1" xfId="1" applyFont="1" applyFill="1" applyBorder="1" applyAlignment="1">
      <alignment horizontal="left" vertical="center" wrapTex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1" fillId="4" borderId="0" xfId="5" applyFont="1" applyFill="1" applyAlignment="1">
      <alignment vertical="center"/>
    </xf>
    <xf numFmtId="0" fontId="21" fillId="5" borderId="0" xfId="5" applyFont="1" applyFill="1" applyAlignment="1">
      <alignment vertical="center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5" fillId="0" borderId="0" xfId="5" applyFont="1" applyFill="1" applyAlignment="1">
      <alignment vertical="center"/>
    </xf>
    <xf numFmtId="49" fontId="3" fillId="0" borderId="0" xfId="1" applyNumberFormat="1" applyFont="1" applyBorder="1" applyAlignment="1">
      <alignment wrapText="1"/>
    </xf>
    <xf numFmtId="0" fontId="9" fillId="0" borderId="0" xfId="6" applyFont="1" applyBorder="1" applyAlignment="1">
      <alignment vertical="center" wrapText="1"/>
    </xf>
    <xf numFmtId="3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11" applyNumberFormat="1" applyFont="1" applyFill="1" applyBorder="1" applyAlignment="1">
      <alignment horizontal="right" vertical="center" wrapText="1"/>
    </xf>
    <xf numFmtId="3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10" applyNumberFormat="1" applyFont="1" applyFill="1" applyBorder="1" applyAlignment="1">
      <alignment horizontal="right" vertical="center"/>
    </xf>
    <xf numFmtId="3" fontId="9" fillId="5" borderId="1" xfId="10" applyNumberFormat="1" applyFont="1" applyFill="1" applyBorder="1" applyAlignment="1">
      <alignment horizontal="right" vertical="center"/>
    </xf>
    <xf numFmtId="3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3" fontId="9" fillId="5" borderId="1" xfId="1" applyNumberFormat="1" applyFont="1" applyFill="1" applyBorder="1" applyAlignment="1">
      <alignment horizontal="right" vertical="center"/>
    </xf>
    <xf numFmtId="3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3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3" fontId="4" fillId="4" borderId="1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5" borderId="1" xfId="1" applyNumberFormat="1" applyFont="1" applyFill="1" applyBorder="1" applyAlignment="1">
      <alignment horizontal="right" vertical="center"/>
    </xf>
    <xf numFmtId="3" fontId="6" fillId="2" borderId="1" xfId="6" applyNumberFormat="1" applyFont="1" applyFill="1" applyBorder="1" applyAlignment="1" applyProtection="1">
      <alignment horizontal="right" vertical="center"/>
      <protection hidden="1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3" fontId="4" fillId="4" borderId="1" xfId="11" applyNumberFormat="1" applyFont="1" applyFill="1" applyBorder="1" applyAlignment="1">
      <alignment horizontal="right" vertical="center" wrapText="1"/>
    </xf>
    <xf numFmtId="3" fontId="9" fillId="4" borderId="1" xfId="11" applyNumberFormat="1" applyFont="1" applyFill="1" applyBorder="1" applyAlignment="1">
      <alignment horizontal="right" vertical="center"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49" fontId="4" fillId="3" borderId="1" xfId="11" applyNumberFormat="1" applyFont="1" applyFill="1" applyBorder="1" applyAlignment="1">
      <alignment horizontal="left" vertical="center" wrapText="1" indent="1"/>
    </xf>
    <xf numFmtId="164" fontId="9" fillId="5" borderId="1" xfId="1" applyNumberFormat="1" applyFont="1" applyFill="1" applyBorder="1" applyAlignment="1">
      <alignment horizontal="left" vertical="center" wrapText="1" indent="2"/>
    </xf>
    <xf numFmtId="0" fontId="4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49" fontId="9" fillId="0" borderId="1" xfId="1" applyNumberFormat="1" applyFont="1" applyBorder="1" applyAlignment="1">
      <alignment horizontal="left" vertical="center" wrapText="1" indent="3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4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49" fontId="9" fillId="5" borderId="1" xfId="1" applyNumberFormat="1" applyFont="1" applyFill="1" applyBorder="1" applyAlignment="1">
      <alignment horizontal="left" vertical="center" wrapText="1" indent="2"/>
    </xf>
    <xf numFmtId="0" fontId="4" fillId="3" borderId="1" xfId="1" applyFont="1" applyFill="1" applyBorder="1" applyAlignment="1">
      <alignment horizontal="left" vertical="center" wrapText="1" indent="1"/>
    </xf>
    <xf numFmtId="0" fontId="9" fillId="5" borderId="1" xfId="1" applyFont="1" applyFill="1" applyBorder="1" applyAlignment="1">
      <alignment horizontal="left" vertical="center" wrapText="1"/>
    </xf>
    <xf numFmtId="0" fontId="4" fillId="3" borderId="1" xfId="10" applyFont="1" applyFill="1" applyBorder="1" applyAlignment="1">
      <alignment horizontal="left" vertical="center" wrapText="1" indent="1"/>
    </xf>
    <xf numFmtId="0" fontId="9" fillId="5" borderId="1" xfId="10" applyFont="1" applyFill="1" applyBorder="1" applyAlignment="1">
      <alignment horizontal="left" vertical="center" wrapText="1" indent="2"/>
    </xf>
    <xf numFmtId="0" fontId="4" fillId="4" borderId="1" xfId="6" applyNumberFormat="1" applyFont="1" applyFill="1" applyBorder="1" applyAlignment="1" applyProtection="1">
      <alignment horizontal="left" vertical="center" wrapText="1"/>
      <protection hidden="1"/>
    </xf>
    <xf numFmtId="0" fontId="9" fillId="5" borderId="1" xfId="6" applyNumberFormat="1" applyFont="1" applyFill="1" applyBorder="1" applyAlignment="1" applyProtection="1">
      <alignment horizontal="left" vertical="center" wrapText="1"/>
      <protection hidden="1"/>
    </xf>
    <xf numFmtId="0" fontId="9" fillId="5" borderId="1" xfId="10" applyFont="1" applyFill="1" applyBorder="1" applyAlignment="1">
      <alignment vertical="center"/>
    </xf>
    <xf numFmtId="0" fontId="10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1"/>
      <protection hidden="1"/>
    </xf>
    <xf numFmtId="0" fontId="22" fillId="0" borderId="1" xfId="0" applyFont="1" applyBorder="1" applyAlignment="1">
      <alignment horizontal="left" vertical="top" wrapText="1"/>
    </xf>
    <xf numFmtId="0" fontId="4" fillId="4" borderId="1" xfId="1" applyFont="1" applyFill="1" applyBorder="1" applyAlignment="1">
      <alignment horizontal="left" vertical="center" wrapText="1" indent="1"/>
    </xf>
    <xf numFmtId="49" fontId="4" fillId="0" borderId="2" xfId="0" applyNumberFormat="1" applyFont="1" applyFill="1" applyBorder="1" applyAlignment="1" applyProtection="1">
      <alignment horizontal="left" vertical="center" wrapText="1" indent="2"/>
    </xf>
    <xf numFmtId="0" fontId="9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0" fontId="20" fillId="5" borderId="1" xfId="1" applyFont="1" applyFill="1" applyBorder="1" applyAlignment="1">
      <alignment horizontal="left" vertical="center" wrapText="1" indent="3"/>
    </xf>
    <xf numFmtId="49" fontId="4" fillId="4" borderId="1" xfId="1" applyNumberFormat="1" applyFont="1" applyFill="1" applyBorder="1" applyAlignment="1">
      <alignment horizontal="left" vertical="center" wrapText="1" inden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Alignment="1">
      <alignment horizontal="left" vertical="center" wrapText="1"/>
    </xf>
    <xf numFmtId="0" fontId="9" fillId="0" borderId="0" xfId="6" applyFont="1" applyAlignment="1">
      <alignment horizontal="left" vertical="center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BreakPreview" zoomScaleSheetLayoutView="100" workbookViewId="0">
      <selection activeCell="C1" sqref="C1:E1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2" ht="120" customHeight="1">
      <c r="A1" s="75"/>
      <c r="B1" s="76"/>
      <c r="C1" s="129" t="s">
        <v>129</v>
      </c>
      <c r="D1" s="130"/>
      <c r="E1" s="130"/>
    </row>
    <row r="2" spans="1:12" ht="62.25" customHeight="1">
      <c r="A2" s="132" t="s">
        <v>127</v>
      </c>
      <c r="B2" s="132"/>
      <c r="C2" s="132"/>
      <c r="D2" s="15"/>
      <c r="E2" s="15"/>
      <c r="F2" s="15"/>
      <c r="G2" s="15"/>
      <c r="H2" s="15"/>
      <c r="I2" s="15"/>
      <c r="J2" s="15"/>
      <c r="K2" s="15"/>
      <c r="L2" s="15"/>
    </row>
    <row r="3" spans="1:12" ht="11.25" customHeight="1">
      <c r="A3" s="14"/>
      <c r="B3" s="14"/>
    </row>
    <row r="4" spans="1:12" ht="14.25" customHeight="1">
      <c r="A4" s="13"/>
      <c r="B4" s="13"/>
      <c r="C4" s="40"/>
      <c r="D4" s="40"/>
      <c r="E4" s="40" t="s">
        <v>70</v>
      </c>
    </row>
    <row r="5" spans="1:12" s="8" customFormat="1" ht="33" customHeight="1">
      <c r="A5" s="131" t="s">
        <v>33</v>
      </c>
      <c r="B5" s="128" t="s">
        <v>32</v>
      </c>
      <c r="C5" s="128" t="s">
        <v>101</v>
      </c>
      <c r="D5" s="128" t="s">
        <v>128</v>
      </c>
      <c r="E5" s="128" t="s">
        <v>100</v>
      </c>
    </row>
    <row r="6" spans="1:12" s="8" customFormat="1">
      <c r="A6" s="131"/>
      <c r="B6" s="128"/>
      <c r="C6" s="128"/>
      <c r="D6" s="128"/>
      <c r="E6" s="128"/>
    </row>
    <row r="7" spans="1:12" s="8" customFormat="1" ht="27" customHeight="1">
      <c r="A7" s="12" t="s">
        <v>31</v>
      </c>
      <c r="B7" s="16" t="s">
        <v>30</v>
      </c>
      <c r="C7" s="64">
        <f>C8+C22</f>
        <v>3696.6</v>
      </c>
      <c r="D7" s="64">
        <f>D8+D22</f>
        <v>3856.7000000000003</v>
      </c>
      <c r="E7" s="77">
        <f>D7/C7*100</f>
        <v>104.33100687117893</v>
      </c>
    </row>
    <row r="8" spans="1:12" s="11" customFormat="1" ht="21" customHeight="1">
      <c r="A8" s="65" t="s">
        <v>77</v>
      </c>
      <c r="B8" s="16" t="s">
        <v>30</v>
      </c>
      <c r="C8" s="63">
        <f>C9+C11+C15+C18+C20+C13</f>
        <v>3451.6</v>
      </c>
      <c r="D8" s="63">
        <f>D9+D11+D15+D18+D20+D13</f>
        <v>3490.3</v>
      </c>
      <c r="E8" s="78">
        <f t="shared" ref="E8:E68" si="0">D8/C8*100</f>
        <v>101.12121914474447</v>
      </c>
    </row>
    <row r="9" spans="1:12" s="10" customFormat="1" ht="24.95" customHeight="1">
      <c r="A9" s="9" t="s">
        <v>29</v>
      </c>
      <c r="B9" s="17" t="s">
        <v>28</v>
      </c>
      <c r="C9" s="46">
        <f>C10</f>
        <v>2222</v>
      </c>
      <c r="D9" s="46">
        <f>D10</f>
        <v>2309.4</v>
      </c>
      <c r="E9" s="79">
        <f t="shared" si="0"/>
        <v>103.93339333933393</v>
      </c>
    </row>
    <row r="10" spans="1:12" s="30" customFormat="1" ht="20.100000000000001" customHeight="1">
      <c r="A10" s="100" t="s">
        <v>27</v>
      </c>
      <c r="B10" s="31" t="s">
        <v>40</v>
      </c>
      <c r="C10" s="47">
        <v>2222</v>
      </c>
      <c r="D10" s="47">
        <v>2309.4</v>
      </c>
      <c r="E10" s="80">
        <f t="shared" si="0"/>
        <v>103.93339333933393</v>
      </c>
    </row>
    <row r="11" spans="1:12" s="8" customFormat="1" ht="24.95" customHeight="1">
      <c r="A11" s="101" t="s">
        <v>26</v>
      </c>
      <c r="B11" s="18" t="s">
        <v>25</v>
      </c>
      <c r="C11" s="48">
        <f>C12</f>
        <v>681</v>
      </c>
      <c r="D11" s="48">
        <f>D12</f>
        <v>668.5</v>
      </c>
      <c r="E11" s="98">
        <f t="shared" si="0"/>
        <v>98.164464023494858</v>
      </c>
    </row>
    <row r="12" spans="1:12" s="30" customFormat="1" ht="20.100000000000001" customHeight="1">
      <c r="A12" s="102" t="s">
        <v>24</v>
      </c>
      <c r="B12" s="33" t="s">
        <v>23</v>
      </c>
      <c r="C12" s="49">
        <v>681</v>
      </c>
      <c r="D12" s="49">
        <v>668.5</v>
      </c>
      <c r="E12" s="81">
        <f t="shared" si="0"/>
        <v>98.164464023494858</v>
      </c>
    </row>
    <row r="13" spans="1:12" s="8" customFormat="1" ht="24.95" customHeight="1">
      <c r="A13" s="103" t="s">
        <v>121</v>
      </c>
      <c r="B13" s="96" t="s">
        <v>122</v>
      </c>
      <c r="C13" s="48">
        <f>C14</f>
        <v>0.6</v>
      </c>
      <c r="D13" s="48">
        <f>D14</f>
        <v>0.5</v>
      </c>
      <c r="E13" s="99">
        <f t="shared" si="0"/>
        <v>83.333333333333343</v>
      </c>
    </row>
    <row r="14" spans="1:12" s="30" customFormat="1" ht="20.100000000000001" customHeight="1">
      <c r="A14" s="104" t="s">
        <v>123</v>
      </c>
      <c r="B14" s="97" t="s">
        <v>124</v>
      </c>
      <c r="C14" s="49">
        <v>0.6</v>
      </c>
      <c r="D14" s="49">
        <v>0.5</v>
      </c>
      <c r="E14" s="81">
        <f t="shared" si="0"/>
        <v>83.333333333333343</v>
      </c>
    </row>
    <row r="15" spans="1:12" s="8" customFormat="1" ht="24.95" customHeight="1">
      <c r="A15" s="9" t="s">
        <v>22</v>
      </c>
      <c r="B15" s="17" t="s">
        <v>21</v>
      </c>
      <c r="C15" s="46">
        <f>C16+C17</f>
        <v>539.79999999999995</v>
      </c>
      <c r="D15" s="46">
        <f>D16+D17</f>
        <v>503.4</v>
      </c>
      <c r="E15" s="79">
        <f t="shared" si="0"/>
        <v>93.256761763616154</v>
      </c>
    </row>
    <row r="16" spans="1:12" s="30" customFormat="1" ht="20.100000000000001" customHeight="1">
      <c r="A16" s="105" t="s">
        <v>20</v>
      </c>
      <c r="B16" s="34" t="s">
        <v>41</v>
      </c>
      <c r="C16" s="50">
        <v>40.799999999999997</v>
      </c>
      <c r="D16" s="50">
        <v>42.2</v>
      </c>
      <c r="E16" s="82">
        <f t="shared" si="0"/>
        <v>103.43137254901961</v>
      </c>
    </row>
    <row r="17" spans="1:5" s="30" customFormat="1" ht="20.100000000000001" customHeight="1">
      <c r="A17" s="105" t="s">
        <v>19</v>
      </c>
      <c r="B17" s="34" t="s">
        <v>42</v>
      </c>
      <c r="C17" s="50">
        <v>499</v>
      </c>
      <c r="D17" s="50">
        <v>461.2</v>
      </c>
      <c r="E17" s="82">
        <f t="shared" si="0"/>
        <v>92.424849699398791</v>
      </c>
    </row>
    <row r="18" spans="1:5" s="26" customFormat="1" ht="24.95" customHeight="1">
      <c r="A18" s="25" t="s">
        <v>17</v>
      </c>
      <c r="B18" s="24" t="s">
        <v>61</v>
      </c>
      <c r="C18" s="51">
        <f>C19</f>
        <v>8.1999999999999993</v>
      </c>
      <c r="D18" s="51">
        <f>D19</f>
        <v>8.5</v>
      </c>
      <c r="E18" s="83">
        <f t="shared" si="0"/>
        <v>103.65853658536585</v>
      </c>
    </row>
    <row r="19" spans="1:5" s="30" customFormat="1" ht="32.25" customHeight="1">
      <c r="A19" s="28" t="s">
        <v>72</v>
      </c>
      <c r="B19" s="29" t="s">
        <v>60</v>
      </c>
      <c r="C19" s="52">
        <v>8.1999999999999993</v>
      </c>
      <c r="D19" s="52">
        <v>8.5</v>
      </c>
      <c r="E19" s="84">
        <f t="shared" si="0"/>
        <v>103.65853658536585</v>
      </c>
    </row>
    <row r="20" spans="1:5" s="26" customFormat="1" ht="24.95" hidden="1" customHeight="1">
      <c r="A20" s="27" t="s">
        <v>18</v>
      </c>
      <c r="B20" s="24" t="s">
        <v>62</v>
      </c>
      <c r="C20" s="51">
        <f>C21</f>
        <v>0</v>
      </c>
      <c r="D20" s="51">
        <f>D21</f>
        <v>0</v>
      </c>
      <c r="E20" s="83" t="e">
        <f t="shared" si="0"/>
        <v>#DIV/0!</v>
      </c>
    </row>
    <row r="21" spans="1:5" s="30" customFormat="1" ht="20.100000000000001" hidden="1" customHeight="1">
      <c r="A21" s="28" t="s">
        <v>63</v>
      </c>
      <c r="B21" s="29" t="s">
        <v>64</v>
      </c>
      <c r="C21" s="52"/>
      <c r="D21" s="52"/>
      <c r="E21" s="84" t="e">
        <f t="shared" si="0"/>
        <v>#DIV/0!</v>
      </c>
    </row>
    <row r="22" spans="1:5" s="11" customFormat="1" ht="25.5" customHeight="1">
      <c r="A22" s="65" t="s">
        <v>59</v>
      </c>
      <c r="B22" s="16" t="s">
        <v>30</v>
      </c>
      <c r="C22" s="63">
        <f>C23+C26+C28+C30+C33</f>
        <v>245</v>
      </c>
      <c r="D22" s="63">
        <f>D23+D26+D28+D30+D33</f>
        <v>366.4</v>
      </c>
      <c r="E22" s="78">
        <f t="shared" si="0"/>
        <v>149.55102040816325</v>
      </c>
    </row>
    <row r="23" spans="1:5" s="8" customFormat="1" ht="24.95" customHeight="1">
      <c r="A23" s="106" t="s">
        <v>16</v>
      </c>
      <c r="B23" s="19" t="s">
        <v>15</v>
      </c>
      <c r="C23" s="53">
        <f>C24+C25</f>
        <v>226</v>
      </c>
      <c r="D23" s="53">
        <f>D24+D25</f>
        <v>347.5</v>
      </c>
      <c r="E23" s="85">
        <f t="shared" si="0"/>
        <v>153.76106194690266</v>
      </c>
    </row>
    <row r="24" spans="1:5" s="30" customFormat="1" ht="42" hidden="1" customHeight="1">
      <c r="A24" s="107" t="s">
        <v>65</v>
      </c>
      <c r="B24" s="35" t="s">
        <v>36</v>
      </c>
      <c r="C24" s="54"/>
      <c r="D24" s="54"/>
      <c r="E24" s="86" t="e">
        <f t="shared" si="0"/>
        <v>#DIV/0!</v>
      </c>
    </row>
    <row r="25" spans="1:5" s="30" customFormat="1" ht="42" customHeight="1">
      <c r="A25" s="108" t="s">
        <v>14</v>
      </c>
      <c r="B25" s="32" t="s">
        <v>13</v>
      </c>
      <c r="C25" s="55">
        <v>226</v>
      </c>
      <c r="D25" s="55">
        <v>347.5</v>
      </c>
      <c r="E25" s="87">
        <f t="shared" si="0"/>
        <v>153.76106194690266</v>
      </c>
    </row>
    <row r="26" spans="1:5" s="8" customFormat="1" ht="24.95" customHeight="1">
      <c r="A26" s="109" t="s">
        <v>12</v>
      </c>
      <c r="B26" s="20" t="s">
        <v>11</v>
      </c>
      <c r="C26" s="56">
        <f>C27+C35</f>
        <v>19</v>
      </c>
      <c r="D26" s="56">
        <f>D27+D35</f>
        <v>18.899999999999999</v>
      </c>
      <c r="E26" s="88">
        <f t="shared" si="0"/>
        <v>99.473684210526301</v>
      </c>
    </row>
    <row r="27" spans="1:5" s="30" customFormat="1" ht="20.100000000000001" customHeight="1">
      <c r="A27" s="110" t="s">
        <v>73</v>
      </c>
      <c r="B27" s="32" t="s">
        <v>37</v>
      </c>
      <c r="C27" s="55">
        <v>14.1</v>
      </c>
      <c r="D27" s="55">
        <v>14.1</v>
      </c>
      <c r="E27" s="87">
        <f t="shared" si="0"/>
        <v>100</v>
      </c>
    </row>
    <row r="28" spans="1:5" s="8" customFormat="1" ht="24.95" hidden="1" customHeight="1">
      <c r="A28" s="111" t="s">
        <v>10</v>
      </c>
      <c r="B28" s="21" t="s">
        <v>9</v>
      </c>
      <c r="C28" s="57">
        <f>C29</f>
        <v>0</v>
      </c>
      <c r="D28" s="57">
        <f>D29</f>
        <v>0</v>
      </c>
      <c r="E28" s="87" t="e">
        <f t="shared" si="0"/>
        <v>#DIV/0!</v>
      </c>
    </row>
    <row r="29" spans="1:5" s="30" customFormat="1" ht="20.100000000000001" hidden="1" customHeight="1">
      <c r="A29" s="112" t="s">
        <v>66</v>
      </c>
      <c r="B29" s="29" t="s">
        <v>8</v>
      </c>
      <c r="C29" s="52"/>
      <c r="D29" s="52"/>
      <c r="E29" s="87" t="e">
        <f t="shared" si="0"/>
        <v>#DIV/0!</v>
      </c>
    </row>
    <row r="30" spans="1:5" ht="24.95" hidden="1" customHeight="1">
      <c r="A30" s="113" t="s">
        <v>7</v>
      </c>
      <c r="B30" s="23" t="s">
        <v>45</v>
      </c>
      <c r="C30" s="58">
        <f>C31+C32</f>
        <v>0</v>
      </c>
      <c r="D30" s="58">
        <f>D31+D32</f>
        <v>0</v>
      </c>
      <c r="E30" s="87" t="e">
        <f t="shared" si="0"/>
        <v>#DIV/0!</v>
      </c>
    </row>
    <row r="31" spans="1:5" s="36" customFormat="1" ht="20.100000000000001" hidden="1" customHeight="1">
      <c r="A31" s="114" t="s">
        <v>74</v>
      </c>
      <c r="B31" s="34" t="s">
        <v>67</v>
      </c>
      <c r="C31" s="50"/>
      <c r="D31" s="50"/>
      <c r="E31" s="87" t="e">
        <f t="shared" si="0"/>
        <v>#DIV/0!</v>
      </c>
    </row>
    <row r="32" spans="1:5" s="36" customFormat="1" ht="20.100000000000001" hidden="1" customHeight="1">
      <c r="A32" s="114" t="s">
        <v>75</v>
      </c>
      <c r="B32" s="34" t="s">
        <v>68</v>
      </c>
      <c r="C32" s="50">
        <v>0</v>
      </c>
      <c r="D32" s="50">
        <v>0</v>
      </c>
      <c r="E32" s="87" t="e">
        <f t="shared" si="0"/>
        <v>#DIV/0!</v>
      </c>
    </row>
    <row r="33" spans="1:5" ht="24.95" hidden="1" customHeight="1">
      <c r="A33" s="25" t="s">
        <v>6</v>
      </c>
      <c r="B33" s="24" t="s">
        <v>46</v>
      </c>
      <c r="C33" s="51">
        <f>C34</f>
        <v>0</v>
      </c>
      <c r="D33" s="51">
        <f>D34</f>
        <v>0</v>
      </c>
      <c r="E33" s="87" t="e">
        <f t="shared" si="0"/>
        <v>#DIV/0!</v>
      </c>
    </row>
    <row r="34" spans="1:5" s="36" customFormat="1" ht="20.100000000000001" hidden="1" customHeight="1">
      <c r="A34" s="115" t="s">
        <v>76</v>
      </c>
      <c r="B34" s="29" t="s">
        <v>69</v>
      </c>
      <c r="C34" s="52"/>
      <c r="D34" s="52"/>
      <c r="E34" s="87" t="e">
        <f t="shared" si="0"/>
        <v>#DIV/0!</v>
      </c>
    </row>
    <row r="35" spans="1:5" s="36" customFormat="1" ht="20.100000000000001" customHeight="1">
      <c r="A35" s="114" t="s">
        <v>126</v>
      </c>
      <c r="B35" s="32" t="s">
        <v>125</v>
      </c>
      <c r="C35" s="52">
        <v>4.9000000000000004</v>
      </c>
      <c r="D35" s="52">
        <v>4.8</v>
      </c>
      <c r="E35" s="87">
        <f t="shared" si="0"/>
        <v>97.959183673469369</v>
      </c>
    </row>
    <row r="36" spans="1:5" ht="31.5" customHeight="1">
      <c r="A36" s="7" t="s">
        <v>5</v>
      </c>
      <c r="B36" s="22" t="s">
        <v>35</v>
      </c>
      <c r="C36" s="71">
        <f>C37+C64+C66</f>
        <v>19491.100000000002</v>
      </c>
      <c r="D36" s="71">
        <f>D37+D64+D66</f>
        <v>18625.800000000007</v>
      </c>
      <c r="E36" s="89">
        <f t="shared" si="0"/>
        <v>95.560537886522596</v>
      </c>
    </row>
    <row r="37" spans="1:5" s="42" customFormat="1" ht="33" customHeight="1">
      <c r="A37" s="116" t="s">
        <v>4</v>
      </c>
      <c r="B37" s="41" t="s">
        <v>34</v>
      </c>
      <c r="C37" s="59">
        <f>C38+C45+C56+C61</f>
        <v>19466.600000000002</v>
      </c>
      <c r="D37" s="59">
        <f>D38+D45+D56+D61</f>
        <v>18600.000000000004</v>
      </c>
      <c r="E37" s="90">
        <f t="shared" si="0"/>
        <v>95.548272425590511</v>
      </c>
    </row>
    <row r="38" spans="1:5" s="66" customFormat="1" ht="18.75" customHeight="1">
      <c r="A38" s="117" t="s">
        <v>38</v>
      </c>
      <c r="B38" s="41" t="s">
        <v>50</v>
      </c>
      <c r="C38" s="59">
        <f>C39+C41+C43</f>
        <v>13839.7</v>
      </c>
      <c r="D38" s="59">
        <f>D39+D41+D43</f>
        <v>13839.7</v>
      </c>
      <c r="E38" s="90">
        <f t="shared" si="0"/>
        <v>100</v>
      </c>
    </row>
    <row r="39" spans="1:5" s="67" customFormat="1" ht="15" hidden="1" customHeight="1">
      <c r="A39" s="118" t="s">
        <v>3</v>
      </c>
      <c r="B39" s="69" t="s">
        <v>49</v>
      </c>
      <c r="C39" s="70">
        <f>C40</f>
        <v>0</v>
      </c>
      <c r="D39" s="70">
        <f>D40</f>
        <v>0</v>
      </c>
      <c r="E39" s="91" t="e">
        <f t="shared" si="0"/>
        <v>#DIV/0!</v>
      </c>
    </row>
    <row r="40" spans="1:5" s="67" customFormat="1" ht="16.5" hidden="1" customHeight="1">
      <c r="A40" s="68" t="s">
        <v>97</v>
      </c>
      <c r="B40" s="32" t="s">
        <v>81</v>
      </c>
      <c r="C40" s="55"/>
      <c r="D40" s="55"/>
      <c r="E40" s="87" t="e">
        <f t="shared" si="0"/>
        <v>#DIV/0!</v>
      </c>
    </row>
    <row r="41" spans="1:5" s="67" customFormat="1" ht="15" customHeight="1">
      <c r="A41" s="119" t="s">
        <v>78</v>
      </c>
      <c r="B41" s="69" t="s">
        <v>79</v>
      </c>
      <c r="C41" s="70">
        <f>C42</f>
        <v>2757.7</v>
      </c>
      <c r="D41" s="70">
        <f>D42</f>
        <v>2757.7</v>
      </c>
      <c r="E41" s="91">
        <f t="shared" si="0"/>
        <v>100</v>
      </c>
    </row>
    <row r="42" spans="1:5" s="67" customFormat="1" ht="16.5" customHeight="1">
      <c r="A42" s="68" t="s">
        <v>96</v>
      </c>
      <c r="B42" s="32" t="s">
        <v>82</v>
      </c>
      <c r="C42" s="55">
        <v>2757.7</v>
      </c>
      <c r="D42" s="55">
        <v>2757.7</v>
      </c>
      <c r="E42" s="87">
        <f t="shared" si="0"/>
        <v>100</v>
      </c>
    </row>
    <row r="43" spans="1:5" s="67" customFormat="1" ht="15" customHeight="1">
      <c r="A43" s="120" t="s">
        <v>104</v>
      </c>
      <c r="B43" s="69" t="s">
        <v>102</v>
      </c>
      <c r="C43" s="70">
        <f>C44</f>
        <v>11082</v>
      </c>
      <c r="D43" s="70">
        <f>D44</f>
        <v>11082</v>
      </c>
      <c r="E43" s="91">
        <f t="shared" ref="E43:E44" si="1">D43/C43*100</f>
        <v>100</v>
      </c>
    </row>
    <row r="44" spans="1:5" s="67" customFormat="1" ht="16.5" customHeight="1">
      <c r="A44" s="68" t="s">
        <v>105</v>
      </c>
      <c r="B44" s="32" t="s">
        <v>103</v>
      </c>
      <c r="C44" s="55">
        <v>11082</v>
      </c>
      <c r="D44" s="55">
        <v>11082</v>
      </c>
      <c r="E44" s="87">
        <f t="shared" si="1"/>
        <v>100</v>
      </c>
    </row>
    <row r="45" spans="1:5" s="42" customFormat="1" ht="24.95" customHeight="1">
      <c r="A45" s="121" t="s">
        <v>44</v>
      </c>
      <c r="B45" s="43" t="s">
        <v>71</v>
      </c>
      <c r="C45" s="60">
        <f>C50+C52+C54+C46+C48</f>
        <v>5352.2</v>
      </c>
      <c r="D45" s="60">
        <f>D54+D52+D50+D48+D46</f>
        <v>4485.6000000000004</v>
      </c>
      <c r="E45" s="92">
        <f t="shared" si="0"/>
        <v>83.808527334554029</v>
      </c>
    </row>
    <row r="46" spans="1:5" s="45" customFormat="1" ht="20.25" customHeight="1">
      <c r="A46" s="122" t="s">
        <v>108</v>
      </c>
      <c r="B46" s="72" t="s">
        <v>106</v>
      </c>
      <c r="C46" s="73">
        <f>C47</f>
        <v>1108.2</v>
      </c>
      <c r="D46" s="73">
        <f>D47</f>
        <v>1107.4000000000001</v>
      </c>
      <c r="E46" s="93">
        <f t="shared" si="0"/>
        <v>99.927810864464902</v>
      </c>
    </row>
    <row r="47" spans="1:5" s="37" customFormat="1" ht="23.25" customHeight="1">
      <c r="A47" s="123" t="s">
        <v>109</v>
      </c>
      <c r="B47" s="32" t="s">
        <v>107</v>
      </c>
      <c r="C47" s="55">
        <v>1108.2</v>
      </c>
      <c r="D47" s="55">
        <v>1107.4000000000001</v>
      </c>
      <c r="E47" s="87">
        <f t="shared" si="0"/>
        <v>99.927810864464902</v>
      </c>
    </row>
    <row r="48" spans="1:5" s="45" customFormat="1" ht="28.5" hidden="1" customHeight="1">
      <c r="A48" s="122" t="s">
        <v>80</v>
      </c>
      <c r="B48" s="72" t="s">
        <v>99</v>
      </c>
      <c r="C48" s="73">
        <f>C49</f>
        <v>0</v>
      </c>
      <c r="D48" s="73">
        <f>D49</f>
        <v>0</v>
      </c>
      <c r="E48" s="93" t="e">
        <f t="shared" ref="E48:E49" si="2">D48/C48*100</f>
        <v>#DIV/0!</v>
      </c>
    </row>
    <row r="49" spans="1:5" s="37" customFormat="1" ht="35.25" hidden="1" customHeight="1">
      <c r="A49" s="123" t="s">
        <v>95</v>
      </c>
      <c r="B49" s="32" t="s">
        <v>83</v>
      </c>
      <c r="C49" s="55"/>
      <c r="D49" s="55"/>
      <c r="E49" s="87" t="e">
        <f t="shared" si="2"/>
        <v>#DIV/0!</v>
      </c>
    </row>
    <row r="50" spans="1:5" s="45" customFormat="1" ht="24.95" hidden="1" customHeight="1">
      <c r="A50" s="124" t="s">
        <v>57</v>
      </c>
      <c r="B50" s="72" t="s">
        <v>58</v>
      </c>
      <c r="C50" s="73">
        <f>C51</f>
        <v>0</v>
      </c>
      <c r="D50" s="73">
        <f>D51</f>
        <v>0</v>
      </c>
      <c r="E50" s="93" t="e">
        <f t="shared" si="0"/>
        <v>#DIV/0!</v>
      </c>
    </row>
    <row r="51" spans="1:5" s="37" customFormat="1" ht="29.25" hidden="1" customHeight="1">
      <c r="A51" s="123" t="s">
        <v>94</v>
      </c>
      <c r="B51" s="32" t="s">
        <v>98</v>
      </c>
      <c r="C51" s="55"/>
      <c r="D51" s="55"/>
      <c r="E51" s="87" t="e">
        <f t="shared" si="0"/>
        <v>#DIV/0!</v>
      </c>
    </row>
    <row r="52" spans="1:5" s="74" customFormat="1" ht="29.25" hidden="1" customHeight="1">
      <c r="A52" s="124" t="s">
        <v>47</v>
      </c>
      <c r="B52" s="72" t="s">
        <v>48</v>
      </c>
      <c r="C52" s="73">
        <f>C53</f>
        <v>0</v>
      </c>
      <c r="D52" s="73">
        <f>D53</f>
        <v>0</v>
      </c>
      <c r="E52" s="93" t="e">
        <f t="shared" si="0"/>
        <v>#DIV/0!</v>
      </c>
    </row>
    <row r="53" spans="1:5" s="37" customFormat="1" ht="30.75" hidden="1" customHeight="1">
      <c r="A53" s="123" t="s">
        <v>93</v>
      </c>
      <c r="B53" s="32" t="s">
        <v>84</v>
      </c>
      <c r="C53" s="55"/>
      <c r="D53" s="55"/>
      <c r="E53" s="87" t="e">
        <f t="shared" si="0"/>
        <v>#DIV/0!</v>
      </c>
    </row>
    <row r="54" spans="1:5" s="45" customFormat="1" ht="24.95" customHeight="1">
      <c r="A54" s="124" t="s">
        <v>2</v>
      </c>
      <c r="B54" s="72" t="s">
        <v>51</v>
      </c>
      <c r="C54" s="73">
        <f>C55</f>
        <v>4244</v>
      </c>
      <c r="D54" s="73">
        <f>D55</f>
        <v>3378.2</v>
      </c>
      <c r="E54" s="93">
        <f t="shared" si="0"/>
        <v>79.599434495758715</v>
      </c>
    </row>
    <row r="55" spans="1:5" s="37" customFormat="1" ht="19.5" customHeight="1">
      <c r="A55" s="38" t="s">
        <v>92</v>
      </c>
      <c r="B55" s="32" t="s">
        <v>85</v>
      </c>
      <c r="C55" s="55">
        <v>4244</v>
      </c>
      <c r="D55" s="55">
        <v>3378.2</v>
      </c>
      <c r="E55" s="87">
        <f t="shared" si="0"/>
        <v>79.599434495758715</v>
      </c>
    </row>
    <row r="56" spans="1:5" s="42" customFormat="1" ht="24.95" customHeight="1">
      <c r="A56" s="44" t="s">
        <v>39</v>
      </c>
      <c r="B56" s="43" t="s">
        <v>52</v>
      </c>
      <c r="C56" s="60">
        <f>C57+C59</f>
        <v>214.70000000000002</v>
      </c>
      <c r="D56" s="60">
        <f>D57+D59</f>
        <v>214.70000000000002</v>
      </c>
      <c r="E56" s="92">
        <f t="shared" si="0"/>
        <v>100</v>
      </c>
    </row>
    <row r="57" spans="1:5" s="37" customFormat="1" ht="23.25" customHeight="1">
      <c r="A57" s="125" t="s">
        <v>1</v>
      </c>
      <c r="B57" s="39" t="s">
        <v>53</v>
      </c>
      <c r="C57" s="61">
        <f>C58</f>
        <v>55.4</v>
      </c>
      <c r="D57" s="61">
        <f>D58</f>
        <v>55.4</v>
      </c>
      <c r="E57" s="94">
        <f t="shared" si="0"/>
        <v>100</v>
      </c>
    </row>
    <row r="58" spans="1:5" s="37" customFormat="1" ht="22.5" customHeight="1">
      <c r="A58" s="38" t="s">
        <v>91</v>
      </c>
      <c r="B58" s="32" t="s">
        <v>86</v>
      </c>
      <c r="C58" s="55">
        <v>55.4</v>
      </c>
      <c r="D58" s="55">
        <v>55.4</v>
      </c>
      <c r="E58" s="87">
        <f t="shared" si="0"/>
        <v>100</v>
      </c>
    </row>
    <row r="59" spans="1:5" s="37" customFormat="1" ht="26.25" customHeight="1">
      <c r="A59" s="126" t="s">
        <v>43</v>
      </c>
      <c r="B59" s="39" t="s">
        <v>54</v>
      </c>
      <c r="C59" s="61">
        <f>C60</f>
        <v>159.30000000000001</v>
      </c>
      <c r="D59" s="61">
        <f>D60</f>
        <v>159.30000000000001</v>
      </c>
      <c r="E59" s="94">
        <f t="shared" si="0"/>
        <v>100</v>
      </c>
    </row>
    <row r="60" spans="1:5" s="37" customFormat="1" ht="24">
      <c r="A60" s="38" t="s">
        <v>89</v>
      </c>
      <c r="B60" s="32" t="s">
        <v>87</v>
      </c>
      <c r="C60" s="55">
        <v>159.30000000000001</v>
      </c>
      <c r="D60" s="55">
        <v>159.30000000000001</v>
      </c>
      <c r="E60" s="87">
        <f t="shared" si="0"/>
        <v>100</v>
      </c>
    </row>
    <row r="61" spans="1:5" s="42" customFormat="1" ht="24.95" customHeight="1">
      <c r="A61" s="127" t="s">
        <v>110</v>
      </c>
      <c r="B61" s="43" t="s">
        <v>111</v>
      </c>
      <c r="C61" s="60">
        <f>C62</f>
        <v>60</v>
      </c>
      <c r="D61" s="60">
        <f>D62</f>
        <v>60</v>
      </c>
      <c r="E61" s="92">
        <f t="shared" ref="E61:E62" si="3">D61/C61*100</f>
        <v>100</v>
      </c>
    </row>
    <row r="62" spans="1:5" s="37" customFormat="1" ht="20.25" customHeight="1">
      <c r="A62" s="125" t="s">
        <v>112</v>
      </c>
      <c r="B62" s="39" t="s">
        <v>113</v>
      </c>
      <c r="C62" s="61">
        <f>C63</f>
        <v>60</v>
      </c>
      <c r="D62" s="61">
        <f>D63</f>
        <v>60</v>
      </c>
      <c r="E62" s="94">
        <f t="shared" si="3"/>
        <v>100</v>
      </c>
    </row>
    <row r="63" spans="1:5" s="37" customFormat="1" ht="20.25" customHeight="1">
      <c r="A63" s="108" t="s">
        <v>114</v>
      </c>
      <c r="B63" s="32" t="s">
        <v>115</v>
      </c>
      <c r="C63" s="55">
        <v>60</v>
      </c>
      <c r="D63" s="55">
        <v>60</v>
      </c>
      <c r="E63" s="87">
        <f t="shared" ref="E63" si="4">D63/C63*100</f>
        <v>100</v>
      </c>
    </row>
    <row r="64" spans="1:5" s="42" customFormat="1" ht="24" customHeight="1">
      <c r="A64" s="127" t="s">
        <v>55</v>
      </c>
      <c r="B64" s="43" t="s">
        <v>56</v>
      </c>
      <c r="C64" s="60">
        <f>C65</f>
        <v>24.5</v>
      </c>
      <c r="D64" s="60">
        <f>D65</f>
        <v>25.9</v>
      </c>
      <c r="E64" s="92">
        <f>D64/C64*100</f>
        <v>105.71428571428572</v>
      </c>
    </row>
    <row r="65" spans="1:5" s="37" customFormat="1" ht="20.25" customHeight="1">
      <c r="A65" s="108" t="s">
        <v>90</v>
      </c>
      <c r="B65" s="32" t="s">
        <v>88</v>
      </c>
      <c r="C65" s="55">
        <v>24.5</v>
      </c>
      <c r="D65" s="55">
        <v>25.9</v>
      </c>
      <c r="E65" s="87">
        <f>D65/C65*100</f>
        <v>105.71428571428572</v>
      </c>
    </row>
    <row r="66" spans="1:5" s="42" customFormat="1" ht="29.25" customHeight="1">
      <c r="A66" s="127" t="s">
        <v>118</v>
      </c>
      <c r="B66" s="43" t="s">
        <v>116</v>
      </c>
      <c r="C66" s="60">
        <f>C67</f>
        <v>0</v>
      </c>
      <c r="D66" s="60">
        <f>D67</f>
        <v>-0.1</v>
      </c>
      <c r="E66" s="92" t="s">
        <v>120</v>
      </c>
    </row>
    <row r="67" spans="1:5" s="37" customFormat="1" ht="30.75" customHeight="1">
      <c r="A67" s="108" t="s">
        <v>119</v>
      </c>
      <c r="B67" s="32" t="s">
        <v>117</v>
      </c>
      <c r="C67" s="55">
        <v>0</v>
      </c>
      <c r="D67" s="55">
        <v>-0.1</v>
      </c>
      <c r="E67" s="87" t="s">
        <v>120</v>
      </c>
    </row>
    <row r="68" spans="1:5" s="4" customFormat="1" ht="28.5" customHeight="1">
      <c r="A68" s="6" t="s">
        <v>0</v>
      </c>
      <c r="B68" s="5"/>
      <c r="C68" s="62">
        <f>C7+C36</f>
        <v>23187.7</v>
      </c>
      <c r="D68" s="62">
        <f>D7+D36</f>
        <v>22482.500000000007</v>
      </c>
      <c r="E68" s="95">
        <f t="shared" si="0"/>
        <v>96.958732431418412</v>
      </c>
    </row>
    <row r="69" spans="1:5">
      <c r="A69" s="2"/>
      <c r="B69" s="2"/>
    </row>
    <row r="70" spans="1:5">
      <c r="A70" s="2"/>
      <c r="B70" s="2"/>
    </row>
    <row r="71" spans="1:5">
      <c r="A71" s="3"/>
      <c r="B71" s="3"/>
    </row>
    <row r="72" spans="1:5">
      <c r="A72" s="2"/>
      <c r="B72" s="2"/>
    </row>
    <row r="73" spans="1:5">
      <c r="A73" s="2"/>
      <c r="B73" s="2"/>
    </row>
    <row r="74" spans="1:5">
      <c r="A74" s="2"/>
      <c r="B74" s="2"/>
    </row>
    <row r="75" spans="1:5">
      <c r="A75" s="2"/>
      <c r="B75" s="2"/>
    </row>
    <row r="76" spans="1:5">
      <c r="A76" s="2"/>
      <c r="B76" s="2"/>
    </row>
    <row r="77" spans="1:5">
      <c r="A77" s="2"/>
      <c r="B77" s="2"/>
    </row>
    <row r="78" spans="1:5">
      <c r="A78" s="2"/>
      <c r="B78" s="2"/>
    </row>
  </sheetData>
  <mergeCells count="7">
    <mergeCell ref="D5:D6"/>
    <mergeCell ref="E5:E6"/>
    <mergeCell ref="C1:E1"/>
    <mergeCell ref="A5:A6"/>
    <mergeCell ref="B5:B6"/>
    <mergeCell ref="C5:C6"/>
    <mergeCell ref="A2:C2"/>
  </mergeCells>
  <phoneticPr fontId="19" type="noConversion"/>
  <pageMargins left="0.98425196850393704" right="0" top="0.39370078740157483" bottom="0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2021-06-10T08:27:43Z</dcterms:modified>
</cp:coreProperties>
</file>